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Sony\Desktop\Documents\UNIVERSIDAD\UTN\Guias_Labo_UTN\GUÍA_tp\"/>
    </mc:Choice>
  </mc:AlternateContent>
  <xr:revisionPtr revIDLastSave="0" documentId="8_{75EFE300-B988-43AF-AEF6-B1BD6BDAF597}" xr6:coauthVersionLast="47" xr6:coauthVersionMax="47" xr10:uidLastSave="{00000000-0000-0000-0000-000000000000}"/>
  <bookViews>
    <workbookView xWindow="-120" yWindow="-120" windowWidth="29040" windowHeight="15990" firstSheet="3" xr2:uid="{00000000-000D-0000-FFFF-FFFF00000000}"/>
  </bookViews>
  <sheets>
    <sheet name="Gráfico Alumnos 1" sheetId="13" r:id="rId1"/>
    <sheet name="Excel ALUMNOS 1" sheetId="15" r:id="rId2"/>
    <sheet name="libre" sheetId="10" r:id="rId3"/>
    <sheet name="diam cil" sheetId="11" r:id="rId4"/>
    <sheet name="altur cil" sheetId="12" r:id="rId5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1" i="13" l="1"/>
  <c r="G40" i="15"/>
  <c r="C37" i="15"/>
  <c r="C39" i="15" s="1"/>
  <c r="D35" i="15" l="1"/>
  <c r="E35" i="15" s="1"/>
  <c r="D33" i="15"/>
  <c r="E33" i="15" s="1"/>
  <c r="D31" i="15"/>
  <c r="E31" i="15" s="1"/>
  <c r="D29" i="15"/>
  <c r="E29" i="15" s="1"/>
  <c r="D27" i="15"/>
  <c r="E27" i="15" s="1"/>
  <c r="D25" i="15"/>
  <c r="E25" i="15" s="1"/>
  <c r="D23" i="15"/>
  <c r="E23" i="15" s="1"/>
  <c r="D21" i="15"/>
  <c r="E21" i="15" s="1"/>
  <c r="D19" i="15"/>
  <c r="E19" i="15" s="1"/>
  <c r="D17" i="15"/>
  <c r="E17" i="15" s="1"/>
  <c r="D15" i="15"/>
  <c r="E15" i="15" s="1"/>
  <c r="D13" i="15"/>
  <c r="E13" i="15" s="1"/>
  <c r="D11" i="15"/>
  <c r="E11" i="15" s="1"/>
  <c r="D9" i="15"/>
  <c r="E9" i="15" s="1"/>
  <c r="D7" i="15"/>
  <c r="E7" i="15" s="1"/>
  <c r="D34" i="15"/>
  <c r="E34" i="15" s="1"/>
  <c r="D32" i="15"/>
  <c r="E32" i="15" s="1"/>
  <c r="D30" i="15"/>
  <c r="E30" i="15" s="1"/>
  <c r="D28" i="15"/>
  <c r="E28" i="15" s="1"/>
  <c r="D26" i="15"/>
  <c r="E26" i="15" s="1"/>
  <c r="D24" i="15"/>
  <c r="E24" i="15" s="1"/>
  <c r="D22" i="15"/>
  <c r="E22" i="15" s="1"/>
  <c r="D20" i="15"/>
  <c r="E20" i="15" s="1"/>
  <c r="D18" i="15"/>
  <c r="E18" i="15" s="1"/>
  <c r="D16" i="15"/>
  <c r="E16" i="15" s="1"/>
  <c r="D14" i="15"/>
  <c r="E14" i="15" s="1"/>
  <c r="D12" i="15"/>
  <c r="E12" i="15" s="1"/>
  <c r="D10" i="15"/>
  <c r="E10" i="15" s="1"/>
  <c r="D8" i="15"/>
  <c r="E8" i="15" s="1"/>
  <c r="D6" i="15"/>
  <c r="E6" i="15" s="1"/>
  <c r="M73" i="13"/>
  <c r="N73" i="13" s="1"/>
  <c r="H73" i="13"/>
  <c r="I73" i="13" s="1"/>
  <c r="C73" i="13"/>
  <c r="D73" i="13" s="1"/>
  <c r="M69" i="13"/>
  <c r="N69" i="13" s="1"/>
  <c r="H69" i="13"/>
  <c r="I69" i="13" s="1"/>
  <c r="C69" i="13"/>
  <c r="D69" i="13" s="1"/>
  <c r="M65" i="13"/>
  <c r="N65" i="13" s="1"/>
  <c r="H65" i="13"/>
  <c r="I65" i="13" s="1"/>
  <c r="C65" i="13"/>
  <c r="D65" i="13" s="1"/>
  <c r="M61" i="13"/>
  <c r="N61" i="13" s="1"/>
  <c r="H61" i="13"/>
  <c r="I61" i="13" s="1"/>
  <c r="C61" i="13"/>
  <c r="D61" i="13" s="1"/>
  <c r="M57" i="13"/>
  <c r="N57" i="13" s="1"/>
  <c r="H57" i="13"/>
  <c r="I57" i="13" s="1"/>
  <c r="C57" i="13"/>
  <c r="D57" i="13" s="1"/>
  <c r="M53" i="13"/>
  <c r="N53" i="13" s="1"/>
  <c r="H53" i="13"/>
  <c r="I53" i="13" s="1"/>
  <c r="C53" i="13"/>
  <c r="D53" i="13" s="1"/>
  <c r="M49" i="13"/>
  <c r="N49" i="13" s="1"/>
  <c r="H49" i="13"/>
  <c r="I49" i="13" s="1"/>
  <c r="C49" i="13"/>
  <c r="D49" i="13" s="1"/>
  <c r="M45" i="13"/>
  <c r="N45" i="13" s="1"/>
  <c r="H45" i="13"/>
  <c r="I45" i="13" s="1"/>
  <c r="C45" i="13"/>
  <c r="D45" i="13" s="1"/>
  <c r="M41" i="13"/>
  <c r="N41" i="13" s="1"/>
  <c r="H41" i="13"/>
  <c r="I41" i="13" s="1"/>
  <c r="C41" i="13"/>
  <c r="D41" i="13" s="1"/>
  <c r="M38" i="13"/>
  <c r="N38" i="13" s="1"/>
  <c r="H38" i="13"/>
  <c r="I38" i="13" s="1"/>
  <c r="C38" i="13"/>
  <c r="D38" i="13" s="1"/>
  <c r="G40" i="12"/>
  <c r="C37" i="12"/>
  <c r="C39" i="12" s="1"/>
  <c r="C78" i="12" s="1"/>
  <c r="G40" i="11"/>
  <c r="C37" i="11"/>
  <c r="C39" i="11" s="1"/>
  <c r="C69" i="12" l="1"/>
  <c r="F60" i="12"/>
  <c r="C61" i="12" s="1"/>
  <c r="E37" i="15"/>
  <c r="E39" i="15" s="1"/>
  <c r="F39" i="15" s="1"/>
  <c r="G42" i="15" s="1"/>
  <c r="G44" i="15" s="1"/>
  <c r="D34" i="12"/>
  <c r="E34" i="12" s="1"/>
  <c r="D26" i="12"/>
  <c r="E26" i="12" s="1"/>
  <c r="D22" i="12"/>
  <c r="E22" i="12" s="1"/>
  <c r="D14" i="12"/>
  <c r="E14" i="12" s="1"/>
  <c r="D6" i="12"/>
  <c r="E6" i="12" s="1"/>
  <c r="D35" i="12"/>
  <c r="E35" i="12" s="1"/>
  <c r="D33" i="12"/>
  <c r="E33" i="12" s="1"/>
  <c r="D31" i="12"/>
  <c r="E31" i="12" s="1"/>
  <c r="D29" i="12"/>
  <c r="E29" i="12" s="1"/>
  <c r="D27" i="12"/>
  <c r="E27" i="12" s="1"/>
  <c r="D25" i="12"/>
  <c r="E25" i="12" s="1"/>
  <c r="D23" i="12"/>
  <c r="E23" i="12" s="1"/>
  <c r="D21" i="12"/>
  <c r="E21" i="12" s="1"/>
  <c r="D19" i="12"/>
  <c r="E19" i="12" s="1"/>
  <c r="D17" i="12"/>
  <c r="E17" i="12" s="1"/>
  <c r="D15" i="12"/>
  <c r="E15" i="12" s="1"/>
  <c r="D13" i="12"/>
  <c r="E13" i="12" s="1"/>
  <c r="D11" i="12"/>
  <c r="E11" i="12" s="1"/>
  <c r="D9" i="12"/>
  <c r="E9" i="12" s="1"/>
  <c r="D7" i="12"/>
  <c r="E7" i="12" s="1"/>
  <c r="D16" i="12"/>
  <c r="E16" i="12" s="1"/>
  <c r="D10" i="12"/>
  <c r="E10" i="12" s="1"/>
  <c r="D32" i="12"/>
  <c r="E32" i="12" s="1"/>
  <c r="D30" i="12"/>
  <c r="E30" i="12" s="1"/>
  <c r="D28" i="12"/>
  <c r="E28" i="12" s="1"/>
  <c r="D24" i="12"/>
  <c r="E24" i="12" s="1"/>
  <c r="D20" i="12"/>
  <c r="E20" i="12" s="1"/>
  <c r="D18" i="12"/>
  <c r="E18" i="12" s="1"/>
  <c r="D12" i="12"/>
  <c r="E12" i="12" s="1"/>
  <c r="D8" i="12"/>
  <c r="E8" i="12" s="1"/>
  <c r="D35" i="11"/>
  <c r="E35" i="11" s="1"/>
  <c r="D33" i="11"/>
  <c r="E33" i="11" s="1"/>
  <c r="D31" i="11"/>
  <c r="E31" i="11" s="1"/>
  <c r="D29" i="11"/>
  <c r="E29" i="11" s="1"/>
  <c r="D27" i="11"/>
  <c r="E27" i="11" s="1"/>
  <c r="D25" i="11"/>
  <c r="E25" i="11" s="1"/>
  <c r="D23" i="11"/>
  <c r="E23" i="11" s="1"/>
  <c r="D21" i="11"/>
  <c r="E21" i="11" s="1"/>
  <c r="D19" i="11"/>
  <c r="E19" i="11" s="1"/>
  <c r="D17" i="11"/>
  <c r="E17" i="11" s="1"/>
  <c r="D15" i="11"/>
  <c r="E15" i="11" s="1"/>
  <c r="D13" i="11"/>
  <c r="E13" i="11" s="1"/>
  <c r="D11" i="11"/>
  <c r="E11" i="11" s="1"/>
  <c r="D9" i="11"/>
  <c r="E9" i="11" s="1"/>
  <c r="D7" i="11"/>
  <c r="E7" i="11" s="1"/>
  <c r="D34" i="11"/>
  <c r="E34" i="11" s="1"/>
  <c r="D32" i="11"/>
  <c r="E32" i="11" s="1"/>
  <c r="D30" i="11"/>
  <c r="E30" i="11" s="1"/>
  <c r="D28" i="11"/>
  <c r="E28" i="11" s="1"/>
  <c r="D26" i="11"/>
  <c r="E26" i="11" s="1"/>
  <c r="D24" i="11"/>
  <c r="E24" i="11" s="1"/>
  <c r="D22" i="11"/>
  <c r="E22" i="11" s="1"/>
  <c r="D20" i="11"/>
  <c r="E20" i="11" s="1"/>
  <c r="D18" i="11"/>
  <c r="E18" i="11" s="1"/>
  <c r="D16" i="11"/>
  <c r="E16" i="11" s="1"/>
  <c r="D14" i="11"/>
  <c r="E14" i="11" s="1"/>
  <c r="D12" i="11"/>
  <c r="E12" i="11" s="1"/>
  <c r="D10" i="11"/>
  <c r="E10" i="11" s="1"/>
  <c r="D8" i="11"/>
  <c r="E8" i="11" s="1"/>
  <c r="D6" i="11"/>
  <c r="E6" i="11" s="1"/>
  <c r="C80" i="12" l="1"/>
  <c r="E37" i="12"/>
  <c r="E39" i="12" s="1"/>
  <c r="F39" i="12" s="1"/>
  <c r="G42" i="12" s="1"/>
  <c r="G44" i="12" s="1"/>
  <c r="C55" i="12" s="1"/>
  <c r="C65" i="12" s="1"/>
  <c r="E80" i="12" s="1"/>
  <c r="E37" i="11"/>
  <c r="E39" i="11" s="1"/>
  <c r="F39" i="11" s="1"/>
  <c r="G42" i="11" s="1"/>
  <c r="G44" i="11" s="1"/>
  <c r="E74" i="12" l="1"/>
  <c r="C74" i="12"/>
</calcChain>
</file>

<file path=xl/sharedStrings.xml><?xml version="1.0" encoding="utf-8"?>
<sst xmlns="http://schemas.openxmlformats.org/spreadsheetml/2006/main" count="180" uniqueCount="118">
  <si>
    <t>T (s)Original Sin ordenar</t>
  </si>
  <si>
    <t>T (s)ordenados</t>
  </si>
  <si>
    <t>GRAFICO eje X</t>
  </si>
  <si>
    <t>Grafico eje Y</t>
  </si>
  <si>
    <t>TP Nº1 Laboratorio FÍSICA 1</t>
  </si>
  <si>
    <t>Errores e incertezas en las</t>
  </si>
  <si>
    <t>mediciones</t>
  </si>
  <si>
    <t>Nº periodos=30 turnos*4 medic/turno*4 periodos/medic=480 periodos de oscilac</t>
  </si>
  <si>
    <t>ORDEN AUTOMATICO Elegido en excel</t>
  </si>
  <si>
    <t>T de menor a mayor</t>
  </si>
  <si>
    <t>L=84cm</t>
  </si>
  <si>
    <t>frecuencia</t>
  </si>
  <si>
    <t>periodo "T"</t>
  </si>
  <si>
    <t>Valores tomados en grupos de 4 periodos</t>
  </si>
  <si>
    <t>Turno</t>
  </si>
  <si>
    <t>4 periodos</t>
  </si>
  <si>
    <t>Suma 4 period</t>
  </si>
  <si>
    <t>Periodo</t>
  </si>
  <si>
    <t>LABORATORIO FÍSICA 1</t>
  </si>
  <si>
    <t>AÑO 2024</t>
  </si>
  <si>
    <t>TP Nª1 ERRORES e INCERTEZAS en LAS MEDICIONES</t>
  </si>
  <si>
    <t>Ejemplo: Sucesivas mediciones del periodo de un péndulo</t>
  </si>
  <si>
    <t xml:space="preserve"> Medicion Nº</t>
  </si>
  <si>
    <t>T (s)</t>
  </si>
  <si>
    <t>Desviaciones</t>
  </si>
  <si>
    <t>Desv al Cuadr</t>
  </si>
  <si>
    <t>Desviac standard</t>
  </si>
  <si>
    <t>Error standard</t>
  </si>
  <si>
    <t>SUMA =</t>
  </si>
  <si>
    <t>Desviac std</t>
  </si>
  <si>
    <t>Error std</t>
  </si>
  <si>
    <r>
      <t>PROMEDIO=</t>
    </r>
    <r>
      <rPr>
        <b/>
        <sz val="14"/>
        <color theme="1"/>
        <rFont val="Calibri"/>
        <family val="2"/>
        <scheme val="minor"/>
      </rPr>
      <t>T</t>
    </r>
    <r>
      <rPr>
        <b/>
        <vertAlign val="subscript"/>
        <sz val="14"/>
        <color theme="1"/>
        <rFont val="Calibri"/>
        <family val="2"/>
        <scheme val="minor"/>
      </rPr>
      <t>0</t>
    </r>
  </si>
  <si>
    <r>
      <rPr>
        <b/>
        <sz val="11"/>
        <color theme="1"/>
        <rFont val="Calibri"/>
        <family val="2"/>
        <scheme val="minor"/>
      </rPr>
      <t>VARIANZA</t>
    </r>
    <r>
      <rPr>
        <sz val="11"/>
        <color theme="1"/>
        <rFont val="Calibri"/>
        <family val="2"/>
        <scheme val="minor"/>
      </rPr>
      <t>=</t>
    </r>
    <r>
      <rPr>
        <b/>
        <sz val="16"/>
        <color theme="1"/>
        <rFont val="Calibri"/>
        <family val="2"/>
        <scheme val="minor"/>
      </rPr>
      <t>V</t>
    </r>
    <r>
      <rPr>
        <b/>
        <vertAlign val="subscript"/>
        <sz val="16"/>
        <color theme="1"/>
        <rFont val="Calibri"/>
        <family val="2"/>
        <scheme val="minor"/>
      </rPr>
      <t>k</t>
    </r>
  </si>
  <si>
    <t>N=30</t>
  </si>
  <si>
    <t>UK=</t>
  </si>
  <si>
    <t>Resultado</t>
  </si>
  <si>
    <r>
      <t>T= T</t>
    </r>
    <r>
      <rPr>
        <b/>
        <vertAlign val="subscript"/>
        <sz val="14"/>
        <color theme="1"/>
        <rFont val="Calibri"/>
        <family val="2"/>
        <scheme val="minor"/>
      </rPr>
      <t xml:space="preserve">0  </t>
    </r>
    <r>
      <rPr>
        <b/>
        <sz val="14"/>
        <color theme="1"/>
        <rFont val="Calibri"/>
        <family val="2"/>
        <scheme val="minor"/>
      </rPr>
      <t>+/-Uk</t>
    </r>
  </si>
  <si>
    <t>T= C39+G42</t>
  </si>
  <si>
    <t xml:space="preserve">                   T=            </t>
  </si>
  <si>
    <r>
      <rPr>
        <b/>
        <sz val="12"/>
        <color theme="1"/>
        <rFont val="Calibri"/>
        <family val="2"/>
        <scheme val="minor"/>
      </rPr>
      <t>NOTA</t>
    </r>
    <r>
      <rPr>
        <sz val="11"/>
        <color theme="1"/>
        <rFont val="Calibri"/>
        <family val="2"/>
        <scheme val="minor"/>
      </rPr>
      <t xml:space="preserve"> solo hemos considerado Incerteza tipo A .Resultado con nivel de confianza del 50%</t>
    </r>
  </si>
  <si>
    <t>Para extender a niveles de confianza del 95% o del 99% hay que considerar incertidumbre tipo B</t>
  </si>
  <si>
    <r>
      <t xml:space="preserve">incluyendo </t>
    </r>
    <r>
      <rPr>
        <b/>
        <sz val="12"/>
        <color rgb="FFFF0000"/>
        <rFont val="Calibri"/>
        <family val="2"/>
        <scheme val="minor"/>
      </rPr>
      <t>error sistemático y factor de cobertura</t>
    </r>
    <r>
      <rPr>
        <sz val="11"/>
        <color theme="1"/>
        <rFont val="Calibri"/>
        <family val="2"/>
        <scheme val="minor"/>
      </rPr>
      <t xml:space="preserve"> logrando la</t>
    </r>
    <r>
      <rPr>
        <sz val="11"/>
        <color rgb="FFFF0000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>INCERTIDUMBRE EXPANDIDA</t>
    </r>
  </si>
  <si>
    <t>que aparece en los certificados</t>
  </si>
  <si>
    <t>EJEMPLO: Sucesivas mediciones del diametro de un cilindro</t>
  </si>
  <si>
    <t>diametro cilindro</t>
  </si>
  <si>
    <t>COMPLEMENTO AL MÉTODO TRADICIONAL DE CÁLCULO de INCERTEZAS</t>
  </si>
  <si>
    <t>diam(mm)</t>
  </si>
  <si>
    <r>
      <t>PROMEDIO=</t>
    </r>
    <r>
      <rPr>
        <b/>
        <sz val="16"/>
        <color theme="1"/>
        <rFont val="Calibri"/>
        <family val="2"/>
        <scheme val="minor"/>
      </rPr>
      <t>d</t>
    </r>
    <r>
      <rPr>
        <b/>
        <vertAlign val="subscript"/>
        <sz val="16"/>
        <color theme="1"/>
        <rFont val="Calibri"/>
        <family val="2"/>
        <scheme val="minor"/>
      </rPr>
      <t>o</t>
    </r>
  </si>
  <si>
    <t>incerteza solo por aleatorios</t>
  </si>
  <si>
    <t>mm</t>
  </si>
  <si>
    <t>Ahora Agregamos la INCERTEZA DEL CALIBRE para tener la incertidumbre combinada (diam del cil)</t>
  </si>
  <si>
    <t>UC (diam)=</t>
  </si>
  <si>
    <t>Raiz (G42*G42+0,01*0,01)</t>
  </si>
  <si>
    <t>Hagamos lo mismo con la altura en hoja siguiente</t>
  </si>
  <si>
    <t>EJEMPLO:Sucesivas mediciones de la altura de un cilindro</t>
  </si>
  <si>
    <t>altura cilindro</t>
  </si>
  <si>
    <t>h (mm)</t>
  </si>
  <si>
    <r>
      <t>PROMEDIO=</t>
    </r>
    <r>
      <rPr>
        <b/>
        <sz val="16"/>
        <color theme="1"/>
        <rFont val="Calibri"/>
        <family val="2"/>
        <scheme val="minor"/>
      </rPr>
      <t>h</t>
    </r>
    <r>
      <rPr>
        <b/>
        <vertAlign val="subscript"/>
        <sz val="16"/>
        <color theme="1"/>
        <rFont val="Calibri"/>
        <family val="2"/>
        <scheme val="minor"/>
      </rPr>
      <t>o</t>
    </r>
  </si>
  <si>
    <t>Ahora Agregamos la INCERTEZA DEL CALIBRE para tener la incertidumbre combinada (alt del cil)</t>
  </si>
  <si>
    <t>UC (alt)=</t>
  </si>
  <si>
    <t>RAIZ(G2*G42)+(0,01*0,01))</t>
  </si>
  <si>
    <t xml:space="preserve">Ahora introduciomos en la EXPRESION GENÉRICA para la incerteza del volumen los nuevos </t>
  </si>
  <si>
    <t>valores de incertezas combinads en lugar de los usados en el cálculo clàsico solo asociados al calibre</t>
  </si>
  <si>
    <t>para tener la incerteza combinada en el volumen</t>
  </si>
  <si>
    <t>EXPRESION GRAL</t>
  </si>
  <si>
    <t>Adonde hacemos los reemplazos por los valores hallados por estadistica</t>
  </si>
  <si>
    <t>d0=</t>
  </si>
  <si>
    <t>H52</t>
  </si>
  <si>
    <t>Δd=</t>
  </si>
  <si>
    <t>H53</t>
  </si>
  <si>
    <t>ΔV=</t>
  </si>
  <si>
    <r>
      <t>3,14/4*(2*d</t>
    </r>
    <r>
      <rPr>
        <b/>
        <vertAlign val="subscript"/>
        <sz val="11"/>
        <color theme="1"/>
        <rFont val="Calibri"/>
        <family val="2"/>
        <scheme val="minor"/>
      </rPr>
      <t>0</t>
    </r>
    <r>
      <rPr>
        <b/>
        <sz val="11"/>
        <color theme="1"/>
        <rFont val="Calibri"/>
        <family val="2"/>
        <scheme val="minor"/>
      </rPr>
      <t>*C39*</t>
    </r>
    <r>
      <rPr>
        <b/>
        <sz val="11"/>
        <color theme="1"/>
        <rFont val="Calibri"/>
        <family val="2"/>
      </rPr>
      <t>Δd</t>
    </r>
    <r>
      <rPr>
        <b/>
        <sz val="11"/>
        <color theme="1"/>
        <rFont val="Calibri"/>
        <family val="2"/>
        <scheme val="minor"/>
      </rPr>
      <t>+d</t>
    </r>
    <r>
      <rPr>
        <b/>
        <vertAlign val="subscript"/>
        <sz val="11"/>
        <color theme="1"/>
        <rFont val="Calibri"/>
        <family val="2"/>
        <scheme val="minor"/>
      </rPr>
      <t>0</t>
    </r>
    <r>
      <rPr>
        <b/>
        <sz val="11"/>
        <color theme="1"/>
        <rFont val="Calibri"/>
        <family val="2"/>
        <scheme val="minor"/>
      </rPr>
      <t>*d</t>
    </r>
    <r>
      <rPr>
        <b/>
        <vertAlign val="subscript"/>
        <sz val="11"/>
        <color theme="1"/>
        <rFont val="Calibri"/>
        <family val="2"/>
        <scheme val="minor"/>
      </rPr>
      <t>0</t>
    </r>
    <r>
      <rPr>
        <b/>
        <sz val="11"/>
        <color theme="1"/>
        <rFont val="Calibri"/>
        <family val="2"/>
        <scheme val="minor"/>
      </rPr>
      <t>*G44)</t>
    </r>
  </si>
  <si>
    <r>
      <t>NOTA : d</t>
    </r>
    <r>
      <rPr>
        <b/>
        <vertAlign val="subscript"/>
        <sz val="11"/>
        <color theme="1"/>
        <rFont val="Calibri"/>
        <family val="2"/>
        <scheme val="minor"/>
      </rPr>
      <t>0</t>
    </r>
    <r>
      <rPr>
        <b/>
        <sz val="11"/>
        <color theme="1"/>
        <rFont val="Calibri"/>
        <family val="2"/>
        <scheme val="minor"/>
      </rPr>
      <t xml:space="preserve"> es C39 hoja anterior</t>
    </r>
  </si>
  <si>
    <t>Δd=G44 hoja anterior</t>
  </si>
  <si>
    <r>
      <t>mm</t>
    </r>
    <r>
      <rPr>
        <vertAlign val="superscript"/>
        <sz val="11"/>
        <color theme="1"/>
        <rFont val="Calibri"/>
        <family val="2"/>
        <scheme val="minor"/>
      </rPr>
      <t>3</t>
    </r>
  </si>
  <si>
    <t>asociado a incertezas aleatorias TIPO A</t>
  </si>
  <si>
    <t>Ahora supongamos que el fabricante del cilindro da un VALOR NOMINAL de PLANO y CALCULO</t>
  </si>
  <si>
    <t>VN=</t>
  </si>
  <si>
    <t>mm3</t>
  </si>
  <si>
    <t>Ingresamos en la INCERTIDUMBRE TIPO B</t>
  </si>
  <si>
    <t>Error Sistematico=</t>
  </si>
  <si>
    <t>modulo de la diferencia entre VALOR NOMINAL-VALOR MAS PROBABLE</t>
  </si>
  <si>
    <t xml:space="preserve">      C57-3,14/4*(H52*H52*C39)=</t>
  </si>
  <si>
    <t>Modulo Error sist= 1982574509</t>
  </si>
  <si>
    <t xml:space="preserve">Sumamos ahora la incerteza total aleatoria ya calculada; al error sistematico y multiplicamos la suma </t>
  </si>
  <si>
    <r>
      <t>por el factor de cobertura =2  y habremos hallado la INCERTIDUMBRE EXPANDIDA =</t>
    </r>
    <r>
      <rPr>
        <b/>
        <sz val="16"/>
        <color theme="1"/>
        <rFont val="Calibri"/>
        <family val="2"/>
        <scheme val="minor"/>
      </rPr>
      <t>Y</t>
    </r>
  </si>
  <si>
    <t>Y=</t>
  </si>
  <si>
    <t>2*(C55+C61)</t>
  </si>
  <si>
    <t>Como el volumen màs probable tomando las 30 mediciones  con calibre para diametro</t>
  </si>
  <si>
    <t>y altura es:</t>
  </si>
  <si>
    <r>
      <t xml:space="preserve"> V</t>
    </r>
    <r>
      <rPr>
        <b/>
        <vertAlign val="subscript"/>
        <sz val="11"/>
        <color theme="1"/>
        <rFont val="Calibri"/>
        <family val="2"/>
        <scheme val="minor"/>
      </rPr>
      <t>0</t>
    </r>
    <r>
      <rPr>
        <b/>
        <sz val="11"/>
        <color theme="1"/>
        <rFont val="Calibri"/>
        <family val="2"/>
        <scheme val="minor"/>
      </rPr>
      <t>=</t>
    </r>
  </si>
  <si>
    <t>3,14/4*d0*d0*C39</t>
  </si>
  <si>
    <t>Entonces nuestra mediciòn expresada como</t>
  </si>
  <si>
    <r>
      <t>V=V</t>
    </r>
    <r>
      <rPr>
        <b/>
        <vertAlign val="subscript"/>
        <sz val="12"/>
        <color theme="1"/>
        <rFont val="Calibri"/>
        <family val="2"/>
        <scheme val="minor"/>
      </rPr>
      <t xml:space="preserve">o  </t>
    </r>
    <r>
      <rPr>
        <b/>
        <sz val="12"/>
        <color theme="1"/>
        <rFont val="Calibri"/>
        <family val="2"/>
        <scheme val="minor"/>
      </rPr>
      <t>+/-Y será</t>
    </r>
  </si>
  <si>
    <t>V=(C69+/-C65) mm3</t>
  </si>
  <si>
    <t>con una probabilidad del 95%</t>
  </si>
  <si>
    <t>de que el valor de nuestra medición se encuentre en el intervalo que va desde (el valor más probable -Y ) al (valor más probable +Y)</t>
  </si>
  <si>
    <t>V=</t>
  </si>
  <si>
    <t>hasta</t>
  </si>
  <si>
    <t>COMPARACION CON EL METODO CLASICO Midiendo con calibre</t>
  </si>
  <si>
    <r>
      <t>Valor más probable +/-</t>
    </r>
    <r>
      <rPr>
        <sz val="11"/>
        <color theme="1"/>
        <rFont val="Calibri"/>
        <family val="2"/>
      </rPr>
      <t>ΔV</t>
    </r>
  </si>
  <si>
    <r>
      <t xml:space="preserve">el valor màs probable no cambia ,solo cambia </t>
    </r>
    <r>
      <rPr>
        <sz val="11"/>
        <color theme="1"/>
        <rFont val="Calibri"/>
        <family val="2"/>
      </rPr>
      <t>ΔV</t>
    </r>
  </si>
  <si>
    <r>
      <t>3,14/4*(2*d</t>
    </r>
    <r>
      <rPr>
        <vertAlign val="subscript"/>
        <sz val="14"/>
        <color theme="1"/>
        <rFont val="Calibri"/>
        <family val="2"/>
        <scheme val="minor"/>
      </rPr>
      <t>o</t>
    </r>
    <r>
      <rPr>
        <sz val="14"/>
        <color theme="1"/>
        <rFont val="Calibri"/>
        <family val="2"/>
        <scheme val="minor"/>
      </rPr>
      <t>*</t>
    </r>
    <r>
      <rPr>
        <sz val="14"/>
        <color theme="1"/>
        <rFont val="Calibri"/>
        <family val="2"/>
      </rPr>
      <t>Δd*C39+d</t>
    </r>
    <r>
      <rPr>
        <vertAlign val="subscript"/>
        <sz val="14"/>
        <color theme="1"/>
        <rFont val="Calibri"/>
        <family val="2"/>
      </rPr>
      <t>0</t>
    </r>
    <r>
      <rPr>
        <vertAlign val="superscript"/>
        <sz val="14"/>
        <color theme="1"/>
        <rFont val="Calibri"/>
        <family val="2"/>
      </rPr>
      <t>2</t>
    </r>
    <r>
      <rPr>
        <sz val="14"/>
        <color theme="1"/>
        <rFont val="Calibri"/>
        <family val="2"/>
      </rPr>
      <t>*Δh)</t>
    </r>
  </si>
  <si>
    <t>clásico</t>
  </si>
  <si>
    <r>
      <t xml:space="preserve">donde </t>
    </r>
    <r>
      <rPr>
        <b/>
        <sz val="11"/>
        <color theme="1"/>
        <rFont val="Calibri"/>
        <family val="2"/>
      </rPr>
      <t>Δd=Δh=0,01mm</t>
    </r>
  </si>
  <si>
    <r>
      <t>d</t>
    </r>
    <r>
      <rPr>
        <b/>
        <vertAlign val="subscript"/>
        <sz val="11"/>
        <color theme="1"/>
        <rFont val="Calibri"/>
        <family val="2"/>
        <scheme val="minor"/>
      </rPr>
      <t>0</t>
    </r>
    <r>
      <rPr>
        <b/>
        <sz val="11"/>
        <color theme="1"/>
        <rFont val="Calibri"/>
        <family val="2"/>
        <scheme val="minor"/>
      </rPr>
      <t xml:space="preserve"> es C39 hoja anterior</t>
    </r>
  </si>
  <si>
    <t>V=(C69+/-C78 )mm3</t>
  </si>
  <si>
    <t xml:space="preserve">clásica solo considera el error del instrumento </t>
  </si>
  <si>
    <t>COMENTARIO FINAL</t>
  </si>
  <si>
    <t xml:space="preserve">Supongamos que una Empresa quisiera comprar un lote importante de estas piezas para armar equipos </t>
  </si>
  <si>
    <r>
      <t xml:space="preserve">Le exige al fabricante que la tolerancia de fabricación </t>
    </r>
    <r>
      <rPr>
        <b/>
        <sz val="12"/>
        <color theme="1"/>
        <rFont val="Calibri"/>
        <family val="2"/>
        <scheme val="minor"/>
      </rPr>
      <t>no exceda el 2% del Valor Nominal</t>
    </r>
  </si>
  <si>
    <t>Esto es en este caso Tolerancia= 0,02*15000mm3</t>
  </si>
  <si>
    <t>Es decir un maximo de dispersión de 300mm3</t>
  </si>
  <si>
    <t xml:space="preserve">Si Acá observamos </t>
  </si>
  <si>
    <t>una dispersión  mayor usando estadística que la tolerancia admitida ;el lote será rechazado</t>
  </si>
  <si>
    <t>Después el fabricante verá cuantas piezas recupera con un frenteado en el torno y cuantas deberà</t>
  </si>
  <si>
    <t>rehacer en una màquina fresadora creadora con mando numèrico,etc…</t>
  </si>
  <si>
    <t>Es un ejemplo simple de la vida real en la Industria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</si>
</sst>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3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vertAlign val="subscript"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vertAlign val="subscript"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vertAlign val="superscript"/>
      <sz val="18"/>
      <color theme="1"/>
      <name val="Calibri"/>
      <family val="2"/>
      <scheme val="minor"/>
    </font>
    <font>
      <b/>
      <vertAlign val="superscript"/>
      <sz val="18"/>
      <color theme="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</font>
    <font>
      <vertAlign val="subscript"/>
      <sz val="14"/>
      <color theme="1"/>
      <name val="Calibri"/>
      <family val="2"/>
      <scheme val="minor"/>
    </font>
    <font>
      <vertAlign val="superscript"/>
      <sz val="14"/>
      <color theme="1"/>
      <name val="Calibri"/>
      <family val="2"/>
    </font>
    <font>
      <b/>
      <sz val="14"/>
      <color theme="1"/>
      <name val="Calibri"/>
      <family val="2"/>
    </font>
    <font>
      <b/>
      <vertAlign val="subscript"/>
      <sz val="12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vertAlign val="subscript"/>
      <sz val="14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medium">
        <color auto="1"/>
      </left>
      <right style="dashed">
        <color auto="1"/>
      </right>
      <top style="medium">
        <color auto="1"/>
      </top>
      <bottom style="dashed">
        <color auto="1"/>
      </bottom>
      <diagonal/>
    </border>
    <border>
      <left style="dashed">
        <color auto="1"/>
      </left>
      <right style="medium">
        <color auto="1"/>
      </right>
      <top style="medium">
        <color auto="1"/>
      </top>
      <bottom style="dashed">
        <color auto="1"/>
      </bottom>
      <diagonal/>
    </border>
    <border>
      <left style="medium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medium">
        <color auto="1"/>
      </right>
      <top style="dashed">
        <color auto="1"/>
      </top>
      <bottom style="dashed">
        <color auto="1"/>
      </bottom>
      <diagonal/>
    </border>
    <border>
      <left style="medium">
        <color auto="1"/>
      </left>
      <right style="dashed">
        <color auto="1"/>
      </right>
      <top style="dashed">
        <color auto="1"/>
      </top>
      <bottom style="medium">
        <color auto="1"/>
      </bottom>
      <diagonal/>
    </border>
    <border>
      <left style="dashed">
        <color auto="1"/>
      </left>
      <right style="medium">
        <color auto="1"/>
      </right>
      <top style="dashed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dashed">
        <color auto="1"/>
      </left>
      <right style="dashed">
        <color auto="1"/>
      </right>
      <top style="medium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medium">
        <color auto="1"/>
      </bottom>
      <diagonal/>
    </border>
    <border>
      <left style="dashed">
        <color auto="1"/>
      </left>
      <right style="medium">
        <color auto="1"/>
      </right>
      <top/>
      <bottom style="dashed">
        <color auto="1"/>
      </bottom>
      <diagonal/>
    </border>
    <border>
      <left style="medium">
        <color auto="1"/>
      </left>
      <right style="dashed">
        <color auto="1"/>
      </right>
      <top style="medium">
        <color auto="1"/>
      </top>
      <bottom style="medium">
        <color auto="1"/>
      </bottom>
      <diagonal/>
    </border>
    <border>
      <left style="dashed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dashed">
        <color auto="1"/>
      </right>
      <top style="medium">
        <color auto="1"/>
      </top>
      <bottom/>
      <diagonal/>
    </border>
    <border>
      <left style="dashed">
        <color auto="1"/>
      </left>
      <right style="thick">
        <color auto="1"/>
      </right>
      <top style="medium">
        <color auto="1"/>
      </top>
      <bottom/>
      <diagonal/>
    </border>
    <border>
      <left style="medium">
        <color auto="1"/>
      </left>
      <right style="dashed">
        <color auto="1"/>
      </right>
      <top/>
      <bottom/>
      <diagonal/>
    </border>
    <border>
      <left style="dashed">
        <color auto="1"/>
      </left>
      <right style="thick">
        <color auto="1"/>
      </right>
      <top/>
      <bottom/>
      <diagonal/>
    </border>
    <border>
      <left style="medium">
        <color auto="1"/>
      </left>
      <right style="dashed">
        <color auto="1"/>
      </right>
      <top/>
      <bottom style="thick">
        <color auto="1"/>
      </bottom>
      <diagonal/>
    </border>
    <border>
      <left style="dashed">
        <color auto="1"/>
      </left>
      <right style="thick">
        <color auto="1"/>
      </right>
      <top/>
      <bottom style="thick">
        <color auto="1"/>
      </bottom>
      <diagonal/>
    </border>
    <border>
      <left style="medium">
        <color auto="1"/>
      </left>
      <right style="dashed">
        <color auto="1"/>
      </right>
      <top style="dashed">
        <color auto="1"/>
      </top>
      <bottom/>
      <diagonal/>
    </border>
    <border>
      <left style="dashed">
        <color auto="1"/>
      </left>
      <right style="thick">
        <color auto="1"/>
      </right>
      <top style="dashed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dashed">
        <color auto="1"/>
      </left>
      <right style="medium">
        <color auto="1"/>
      </right>
      <top/>
      <bottom/>
      <diagonal/>
    </border>
    <border>
      <left style="dashed">
        <color auto="1"/>
      </left>
      <right style="medium">
        <color auto="1"/>
      </right>
      <top style="dashed">
        <color auto="1"/>
      </top>
      <bottom/>
      <diagonal/>
    </border>
    <border>
      <left style="dashed">
        <color auto="1"/>
      </left>
      <right style="dashed">
        <color auto="1"/>
      </right>
      <top style="medium">
        <color auto="1"/>
      </top>
      <bottom/>
      <diagonal/>
    </border>
    <border>
      <left style="dashed">
        <color auto="1"/>
      </left>
      <right style="medium">
        <color auto="1"/>
      </right>
      <top style="medium">
        <color auto="1"/>
      </top>
      <bottom/>
      <diagonal/>
    </border>
    <border>
      <left style="dashed">
        <color auto="1"/>
      </left>
      <right style="dashed">
        <color auto="1"/>
      </right>
      <top/>
      <bottom/>
      <diagonal/>
    </border>
    <border>
      <left style="medium">
        <color auto="1"/>
      </left>
      <right style="dashed">
        <color auto="1"/>
      </right>
      <top/>
      <bottom style="medium">
        <color auto="1"/>
      </bottom>
      <diagonal/>
    </border>
    <border>
      <left style="dashed">
        <color auto="1"/>
      </left>
      <right style="dashed">
        <color auto="1"/>
      </right>
      <top/>
      <bottom style="medium">
        <color auto="1"/>
      </bottom>
      <diagonal/>
    </border>
    <border>
      <left style="dashed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/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ck">
        <color auto="1"/>
      </right>
      <top/>
      <bottom/>
      <diagonal/>
    </border>
  </borders>
  <cellStyleXfs count="1">
    <xf numFmtId="0" fontId="0" fillId="0" borderId="0"/>
  </cellStyleXfs>
  <cellXfs count="139">
    <xf numFmtId="0" fontId="0" fillId="0" borderId="0" xfId="0"/>
    <xf numFmtId="0" fontId="1" fillId="0" borderId="1" xfId="0" applyFont="1" applyBorder="1"/>
    <xf numFmtId="0" fontId="2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/>
    <xf numFmtId="164" fontId="4" fillId="0" borderId="2" xfId="0" applyNumberFormat="1" applyFont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0" fontId="0" fillId="0" borderId="3" xfId="0" applyBorder="1"/>
    <xf numFmtId="0" fontId="0" fillId="0" borderId="2" xfId="0" applyBorder="1"/>
    <xf numFmtId="0" fontId="0" fillId="2" borderId="7" xfId="0" applyFill="1" applyBorder="1" applyAlignment="1">
      <alignment horizontal="center"/>
    </xf>
    <xf numFmtId="0" fontId="1" fillId="0" borderId="0" xfId="0" applyFont="1"/>
    <xf numFmtId="0" fontId="1" fillId="3" borderId="10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7" fillId="0" borderId="0" xfId="0" applyFont="1"/>
    <xf numFmtId="0" fontId="0" fillId="2" borderId="14" xfId="0" applyFill="1" applyBorder="1" applyAlignment="1">
      <alignment horizontal="center"/>
    </xf>
    <xf numFmtId="0" fontId="8" fillId="2" borderId="15" xfId="0" applyFont="1" applyFill="1" applyBorder="1"/>
    <xf numFmtId="0" fontId="8" fillId="2" borderId="16" xfId="0" applyFont="1" applyFill="1" applyBorder="1"/>
    <xf numFmtId="0" fontId="1" fillId="0" borderId="3" xfId="0" applyFon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0" fontId="9" fillId="0" borderId="4" xfId="0" applyFont="1" applyBorder="1"/>
    <xf numFmtId="0" fontId="9" fillId="0" borderId="11" xfId="0" applyFont="1" applyBorder="1" applyAlignment="1">
      <alignment horizontal="center"/>
    </xf>
    <xf numFmtId="0" fontId="9" fillId="0" borderId="11" xfId="0" applyFont="1" applyBorder="1"/>
    <xf numFmtId="0" fontId="9" fillId="0" borderId="5" xfId="0" applyFont="1" applyBorder="1"/>
    <xf numFmtId="0" fontId="1" fillId="0" borderId="19" xfId="0" applyFont="1" applyBorder="1"/>
    <xf numFmtId="0" fontId="1" fillId="0" borderId="20" xfId="0" applyFont="1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1" fillId="4" borderId="27" xfId="0" applyFont="1" applyFill="1" applyBorder="1"/>
    <xf numFmtId="0" fontId="1" fillId="4" borderId="28" xfId="0" applyFont="1" applyFill="1" applyBorder="1"/>
    <xf numFmtId="0" fontId="1" fillId="4" borderId="29" xfId="0" applyFont="1" applyFill="1" applyBorder="1"/>
    <xf numFmtId="0" fontId="7" fillId="4" borderId="30" xfId="0" applyFont="1" applyFill="1" applyBorder="1"/>
    <xf numFmtId="0" fontId="7" fillId="4" borderId="31" xfId="0" applyFont="1" applyFill="1" applyBorder="1"/>
    <xf numFmtId="0" fontId="7" fillId="4" borderId="32" xfId="0" applyFont="1" applyFill="1" applyBorder="1"/>
    <xf numFmtId="0" fontId="9" fillId="0" borderId="17" xfId="0" applyFont="1" applyBorder="1"/>
    <xf numFmtId="0" fontId="9" fillId="0" borderId="34" xfId="0" applyFont="1" applyBorder="1"/>
    <xf numFmtId="0" fontId="9" fillId="0" borderId="18" xfId="0" applyFont="1" applyBorder="1"/>
    <xf numFmtId="0" fontId="0" fillId="0" borderId="33" xfId="0" applyBorder="1"/>
    <xf numFmtId="164" fontId="2" fillId="0" borderId="35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164" fontId="10" fillId="0" borderId="2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10" fillId="2" borderId="35" xfId="0" applyFont="1" applyFill="1" applyBorder="1"/>
    <xf numFmtId="164" fontId="10" fillId="2" borderId="36" xfId="0" applyNumberFormat="1" applyFont="1" applyFill="1" applyBorder="1"/>
    <xf numFmtId="0" fontId="9" fillId="0" borderId="0" xfId="0" applyFont="1"/>
    <xf numFmtId="0" fontId="0" fillId="0" borderId="17" xfId="0" applyBorder="1"/>
    <xf numFmtId="0" fontId="0" fillId="0" borderId="18" xfId="0" applyBorder="1"/>
    <xf numFmtId="0" fontId="0" fillId="2" borderId="38" xfId="0" applyFill="1" applyBorder="1" applyAlignment="1">
      <alignment horizontal="center"/>
    </xf>
    <xf numFmtId="0" fontId="0" fillId="5" borderId="0" xfId="0" applyFill="1" applyAlignment="1">
      <alignment horizontal="center"/>
    </xf>
    <xf numFmtId="0" fontId="0" fillId="5" borderId="0" xfId="0" applyFill="1"/>
    <xf numFmtId="0" fontId="0" fillId="0" borderId="19" xfId="0" applyBorder="1" applyAlignment="1">
      <alignment horizontal="center"/>
    </xf>
    <xf numFmtId="0" fontId="0" fillId="0" borderId="39" xfId="0" applyBorder="1"/>
    <xf numFmtId="0" fontId="0" fillId="0" borderId="40" xfId="0" applyBorder="1"/>
    <xf numFmtId="0" fontId="0" fillId="0" borderId="21" xfId="0" applyBorder="1" applyAlignment="1">
      <alignment horizontal="center"/>
    </xf>
    <xf numFmtId="0" fontId="0" fillId="0" borderId="41" xfId="0" applyBorder="1"/>
    <xf numFmtId="0" fontId="0" fillId="0" borderId="37" xfId="0" applyBorder="1"/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/>
    <xf numFmtId="0" fontId="0" fillId="0" borderId="44" xfId="0" applyBorder="1"/>
    <xf numFmtId="0" fontId="0" fillId="0" borderId="39" xfId="0" applyBorder="1" applyAlignment="1">
      <alignment horizontal="center"/>
    </xf>
    <xf numFmtId="0" fontId="0" fillId="0" borderId="43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/>
    <xf numFmtId="0" fontId="0" fillId="0" borderId="42" xfId="0" applyBorder="1"/>
    <xf numFmtId="0" fontId="0" fillId="0" borderId="19" xfId="0" applyBorder="1"/>
    <xf numFmtId="2" fontId="0" fillId="0" borderId="45" xfId="0" applyNumberForma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25" xfId="0" applyFill="1" applyBorder="1" applyAlignment="1">
      <alignment horizontal="center"/>
    </xf>
    <xf numFmtId="2" fontId="0" fillId="5" borderId="37" xfId="0" applyNumberFormat="1" applyFill="1" applyBorder="1" applyAlignment="1">
      <alignment horizontal="center"/>
    </xf>
    <xf numFmtId="0" fontId="12" fillId="2" borderId="7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2" fillId="0" borderId="0" xfId="0" applyFont="1" applyAlignment="1">
      <alignment horizontal="center"/>
    </xf>
    <xf numFmtId="0" fontId="0" fillId="5" borderId="41" xfId="0" applyFill="1" applyBorder="1"/>
    <xf numFmtId="2" fontId="0" fillId="5" borderId="12" xfId="0" applyNumberFormat="1" applyFill="1" applyBorder="1" applyAlignment="1">
      <alignment horizontal="center"/>
    </xf>
    <xf numFmtId="2" fontId="0" fillId="5" borderId="13" xfId="0" applyNumberFormat="1" applyFill="1" applyBorder="1" applyAlignment="1">
      <alignment horizontal="center"/>
    </xf>
    <xf numFmtId="2" fontId="6" fillId="5" borderId="12" xfId="0" applyNumberFormat="1" applyFont="1" applyFill="1" applyBorder="1" applyAlignment="1">
      <alignment horizontal="center"/>
    </xf>
    <xf numFmtId="2" fontId="0" fillId="5" borderId="11" xfId="0" applyNumberFormat="1" applyFill="1" applyBorder="1" applyAlignment="1">
      <alignment horizontal="center"/>
    </xf>
    <xf numFmtId="0" fontId="11" fillId="0" borderId="0" xfId="0" applyFont="1"/>
    <xf numFmtId="0" fontId="1" fillId="0" borderId="0" xfId="0" applyFont="1" applyAlignment="1">
      <alignment horizontal="right"/>
    </xf>
    <xf numFmtId="0" fontId="1" fillId="2" borderId="1" xfId="0" applyFont="1" applyFill="1" applyBorder="1"/>
    <xf numFmtId="164" fontId="4" fillId="2" borderId="2" xfId="0" applyNumberFormat="1" applyFont="1" applyFill="1" applyBorder="1" applyAlignment="1">
      <alignment horizontal="center"/>
    </xf>
    <xf numFmtId="0" fontId="18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36" xfId="0" applyFont="1" applyBorder="1"/>
    <xf numFmtId="0" fontId="20" fillId="0" borderId="0" xfId="0" applyFont="1"/>
    <xf numFmtId="0" fontId="2" fillId="2" borderId="35" xfId="0" applyFont="1" applyFill="1" applyBorder="1"/>
    <xf numFmtId="0" fontId="2" fillId="2" borderId="46" xfId="0" applyFont="1" applyFill="1" applyBorder="1"/>
    <xf numFmtId="0" fontId="0" fillId="2" borderId="36" xfId="0" applyFill="1" applyBorder="1"/>
    <xf numFmtId="0" fontId="21" fillId="0" borderId="0" xfId="0" applyFont="1"/>
    <xf numFmtId="0" fontId="22" fillId="0" borderId="0" xfId="0" applyFont="1" applyAlignment="1">
      <alignment horizontal="right"/>
    </xf>
    <xf numFmtId="0" fontId="25" fillId="2" borderId="48" xfId="0" applyFont="1" applyFill="1" applyBorder="1" applyAlignment="1">
      <alignment horizontal="left"/>
    </xf>
    <xf numFmtId="0" fontId="2" fillId="2" borderId="49" xfId="0" applyFont="1" applyFill="1" applyBorder="1"/>
    <xf numFmtId="0" fontId="2" fillId="2" borderId="50" xfId="0" applyFont="1" applyFill="1" applyBorder="1"/>
    <xf numFmtId="0" fontId="19" fillId="0" borderId="35" xfId="0" applyFont="1" applyBorder="1"/>
    <xf numFmtId="164" fontId="15" fillId="0" borderId="36" xfId="0" applyNumberFormat="1" applyFont="1" applyBorder="1"/>
    <xf numFmtId="164" fontId="14" fillId="0" borderId="36" xfId="0" applyNumberFormat="1" applyFont="1" applyBorder="1"/>
    <xf numFmtId="0" fontId="0" fillId="0" borderId="46" xfId="0" applyBorder="1"/>
    <xf numFmtId="0" fontId="2" fillId="5" borderId="46" xfId="0" applyFont="1" applyFill="1" applyBorder="1"/>
    <xf numFmtId="164" fontId="10" fillId="5" borderId="36" xfId="0" applyNumberFormat="1" applyFont="1" applyFill="1" applyBorder="1" applyAlignment="1">
      <alignment horizontal="center"/>
    </xf>
    <xf numFmtId="0" fontId="0" fillId="0" borderId="35" xfId="0" applyBorder="1"/>
    <xf numFmtId="0" fontId="20" fillId="5" borderId="46" xfId="0" applyFont="1" applyFill="1" applyBorder="1"/>
    <xf numFmtId="164" fontId="20" fillId="5" borderId="36" xfId="0" applyNumberFormat="1" applyFont="1" applyFill="1" applyBorder="1" applyAlignment="1">
      <alignment horizontal="center"/>
    </xf>
    <xf numFmtId="0" fontId="0" fillId="0" borderId="45" xfId="0" applyBorder="1"/>
    <xf numFmtId="0" fontId="0" fillId="0" borderId="0" xfId="0" applyAlignment="1">
      <alignment horizontal="left"/>
    </xf>
    <xf numFmtId="0" fontId="0" fillId="5" borderId="0" xfId="0" applyFill="1" applyAlignment="1">
      <alignment horizontal="left"/>
    </xf>
    <xf numFmtId="0" fontId="27" fillId="0" borderId="0" xfId="0" applyFont="1"/>
    <xf numFmtId="0" fontId="28" fillId="0" borderId="0" xfId="0" applyFont="1"/>
    <xf numFmtId="0" fontId="1" fillId="0" borderId="35" xfId="0" applyFont="1" applyBorder="1"/>
    <xf numFmtId="0" fontId="1" fillId="0" borderId="46" xfId="0" applyFont="1" applyBorder="1"/>
    <xf numFmtId="0" fontId="18" fillId="0" borderId="46" xfId="0" applyFont="1" applyBorder="1"/>
    <xf numFmtId="0" fontId="30" fillId="0" borderId="0" xfId="0" applyFont="1"/>
    <xf numFmtId="0" fontId="0" fillId="0" borderId="10" xfId="0" applyBorder="1" applyAlignment="1">
      <alignment horizontal="center"/>
    </xf>
    <xf numFmtId="2" fontId="2" fillId="0" borderId="47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0" fontId="1" fillId="0" borderId="2" xfId="0" applyFont="1" applyBorder="1"/>
    <xf numFmtId="2" fontId="0" fillId="0" borderId="10" xfId="0" applyNumberFormat="1" applyBorder="1" applyAlignment="1">
      <alignment horizontal="center"/>
    </xf>
    <xf numFmtId="0" fontId="1" fillId="2" borderId="0" xfId="0" applyFont="1" applyFill="1"/>
    <xf numFmtId="164" fontId="11" fillId="0" borderId="10" xfId="0" applyNumberFormat="1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51" xfId="0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0" fontId="0" fillId="5" borderId="12" xfId="0" applyFill="1" applyBorder="1" applyAlignment="1">
      <alignment horizontal="center"/>
    </xf>
    <xf numFmtId="0" fontId="6" fillId="5" borderId="12" xfId="0" applyFont="1" applyFill="1" applyBorder="1" applyAlignment="1">
      <alignment horizontal="center"/>
    </xf>
    <xf numFmtId="0" fontId="0" fillId="2" borderId="47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distribución gaussiana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'Gráfico Alumnos 1'!$C$2:$C$8</c:f>
              <c:numCache>
                <c:formatCode>General</c:formatCode>
                <c:ptCount val="7"/>
              </c:numCache>
            </c:numRef>
          </c:xVal>
          <c:yVal>
            <c:numRef>
              <c:f>'Gráfico Alumnos 1'!$D$2:$D$8</c:f>
              <c:numCache>
                <c:formatCode>General</c:formatCode>
                <c:ptCount val="7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3E57-4E60-AD22-413EA747EC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2411936"/>
        <c:axId val="72544160"/>
      </c:scatterChart>
      <c:valAx>
        <c:axId val="1124119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72544160"/>
        <c:crosses val="autoZero"/>
        <c:crossBetween val="midCat"/>
      </c:valAx>
      <c:valAx>
        <c:axId val="725441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11241193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A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671512</xdr:colOff>
      <xdr:row>6</xdr:row>
      <xdr:rowOff>171450</xdr:rowOff>
    </xdr:from>
    <xdr:to>
      <xdr:col>12</xdr:col>
      <xdr:colOff>614362</xdr:colOff>
      <xdr:row>20</xdr:row>
      <xdr:rowOff>152400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FF239714-878B-4E97-A614-0B4ADBCF61B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66675</xdr:colOff>
      <xdr:row>35</xdr:row>
      <xdr:rowOff>190500</xdr:rowOff>
    </xdr:from>
    <xdr:to>
      <xdr:col>5</xdr:col>
      <xdr:colOff>1057275</xdr:colOff>
      <xdr:row>37</xdr:row>
      <xdr:rowOff>76200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52925" y="6905625"/>
          <a:ext cx="990600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38100</xdr:colOff>
      <xdr:row>36</xdr:row>
      <xdr:rowOff>19050</xdr:rowOff>
    </xdr:from>
    <xdr:to>
      <xdr:col>6</xdr:col>
      <xdr:colOff>1352550</xdr:colOff>
      <xdr:row>37</xdr:row>
      <xdr:rowOff>276225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6934200"/>
          <a:ext cx="1314450" cy="504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504825</xdr:colOff>
      <xdr:row>38</xdr:row>
      <xdr:rowOff>38100</xdr:rowOff>
    </xdr:from>
    <xdr:to>
      <xdr:col>6</xdr:col>
      <xdr:colOff>752475</xdr:colOff>
      <xdr:row>39</xdr:row>
      <xdr:rowOff>9525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86450" y="7524750"/>
          <a:ext cx="247650" cy="257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66675</xdr:colOff>
      <xdr:row>35</xdr:row>
      <xdr:rowOff>190500</xdr:rowOff>
    </xdr:from>
    <xdr:to>
      <xdr:col>5</xdr:col>
      <xdr:colOff>1057275</xdr:colOff>
      <xdr:row>37</xdr:row>
      <xdr:rowOff>76200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52925" y="6905625"/>
          <a:ext cx="990600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38100</xdr:colOff>
      <xdr:row>36</xdr:row>
      <xdr:rowOff>19050</xdr:rowOff>
    </xdr:from>
    <xdr:to>
      <xdr:col>6</xdr:col>
      <xdr:colOff>1352550</xdr:colOff>
      <xdr:row>37</xdr:row>
      <xdr:rowOff>276225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6934200"/>
          <a:ext cx="1314450" cy="504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504825</xdr:colOff>
      <xdr:row>38</xdr:row>
      <xdr:rowOff>38100</xdr:rowOff>
    </xdr:from>
    <xdr:to>
      <xdr:col>6</xdr:col>
      <xdr:colOff>752475</xdr:colOff>
      <xdr:row>39</xdr:row>
      <xdr:rowOff>9525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86450" y="7524750"/>
          <a:ext cx="247650" cy="257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66675</xdr:colOff>
      <xdr:row>35</xdr:row>
      <xdr:rowOff>190500</xdr:rowOff>
    </xdr:from>
    <xdr:to>
      <xdr:col>5</xdr:col>
      <xdr:colOff>1057275</xdr:colOff>
      <xdr:row>37</xdr:row>
      <xdr:rowOff>76200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10075" y="6905625"/>
          <a:ext cx="990600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38100</xdr:colOff>
      <xdr:row>36</xdr:row>
      <xdr:rowOff>19050</xdr:rowOff>
    </xdr:from>
    <xdr:to>
      <xdr:col>6</xdr:col>
      <xdr:colOff>1352550</xdr:colOff>
      <xdr:row>37</xdr:row>
      <xdr:rowOff>276225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76875" y="6934200"/>
          <a:ext cx="1314450" cy="504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504825</xdr:colOff>
      <xdr:row>38</xdr:row>
      <xdr:rowOff>38100</xdr:rowOff>
    </xdr:from>
    <xdr:to>
      <xdr:col>6</xdr:col>
      <xdr:colOff>752475</xdr:colOff>
      <xdr:row>39</xdr:row>
      <xdr:rowOff>9525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3600" y="7524750"/>
          <a:ext cx="247650" cy="257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888235</xdr:colOff>
      <xdr:row>50</xdr:row>
      <xdr:rowOff>168461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762000" y="10058400"/>
          <a:ext cx="2012185" cy="35896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1"/>
  <sheetViews>
    <sheetView tabSelected="1" topLeftCell="A25" workbookViewId="0">
      <selection activeCell="L36" sqref="L36:L75"/>
    </sheetView>
  </sheetViews>
  <sheetFormatPr baseColWidth="10" defaultColWidth="11.42578125" defaultRowHeight="15" x14ac:dyDescent="0.25"/>
  <cols>
    <col min="1" max="1" width="22.5703125" customWidth="1"/>
    <col min="2" max="2" width="14.7109375" customWidth="1"/>
    <col min="3" max="3" width="13.5703125" customWidth="1"/>
    <col min="4" max="4" width="12" customWidth="1"/>
    <col min="7" max="7" width="12.28515625" customWidth="1"/>
  </cols>
  <sheetData>
    <row r="1" spans="1:8" ht="15.75" thickBot="1" x14ac:dyDescent="0.3">
      <c r="A1" s="11" t="s">
        <v>0</v>
      </c>
      <c r="B1" s="11" t="s">
        <v>1</v>
      </c>
      <c r="C1" s="20" t="s">
        <v>2</v>
      </c>
      <c r="D1" s="21" t="s">
        <v>3</v>
      </c>
      <c r="E1" s="10" t="s">
        <v>4</v>
      </c>
      <c r="F1" s="10"/>
      <c r="G1" s="10"/>
    </row>
    <row r="2" spans="1:8" x14ac:dyDescent="0.25">
      <c r="A2" s="90"/>
      <c r="B2" s="90"/>
      <c r="C2" s="79"/>
      <c r="D2" s="19"/>
      <c r="E2" s="18" t="s">
        <v>5</v>
      </c>
    </row>
    <row r="3" spans="1:8" x14ac:dyDescent="0.25">
      <c r="A3" s="89"/>
      <c r="B3" s="89"/>
      <c r="C3" s="80"/>
      <c r="D3" s="9"/>
      <c r="E3" s="18" t="s">
        <v>6</v>
      </c>
      <c r="F3" s="18"/>
      <c r="H3" t="s">
        <v>7</v>
      </c>
    </row>
    <row r="4" spans="1:8" ht="15.75" thickBot="1" x14ac:dyDescent="0.3">
      <c r="A4" s="87"/>
      <c r="B4" s="87"/>
      <c r="C4" s="80"/>
      <c r="D4" s="83"/>
      <c r="F4" s="18"/>
    </row>
    <row r="5" spans="1:8" x14ac:dyDescent="0.25">
      <c r="A5" s="87"/>
      <c r="B5" s="87"/>
      <c r="C5" s="80"/>
      <c r="D5" s="83"/>
      <c r="E5" s="43" t="s">
        <v>8</v>
      </c>
      <c r="F5" s="57"/>
      <c r="G5" s="46"/>
    </row>
    <row r="6" spans="1:8" ht="15.75" thickBot="1" x14ac:dyDescent="0.3">
      <c r="A6" s="87"/>
      <c r="B6" s="87"/>
      <c r="C6" s="80"/>
      <c r="D6" s="83"/>
      <c r="E6" s="44" t="s">
        <v>9</v>
      </c>
      <c r="G6" s="116"/>
    </row>
    <row r="7" spans="1:8" x14ac:dyDescent="0.25">
      <c r="A7" s="87"/>
      <c r="B7" s="87"/>
      <c r="C7" s="80"/>
      <c r="D7" s="83"/>
      <c r="E7" s="56"/>
      <c r="F7" s="45"/>
      <c r="G7" s="57"/>
    </row>
    <row r="8" spans="1:8" ht="21" x14ac:dyDescent="0.35">
      <c r="A8" s="87"/>
      <c r="B8" s="87"/>
      <c r="C8" s="80"/>
      <c r="D8" s="83"/>
      <c r="E8" s="119" t="s">
        <v>10</v>
      </c>
      <c r="F8" s="10"/>
    </row>
    <row r="9" spans="1:8" x14ac:dyDescent="0.25">
      <c r="A9" s="87"/>
      <c r="B9" s="87"/>
      <c r="C9" s="81"/>
      <c r="D9" s="58"/>
    </row>
    <row r="10" spans="1:8" ht="15.75" thickBot="1" x14ac:dyDescent="0.3">
      <c r="A10" s="87"/>
      <c r="B10" s="87"/>
      <c r="C10" s="68"/>
      <c r="D10" s="78"/>
    </row>
    <row r="11" spans="1:8" x14ac:dyDescent="0.25">
      <c r="A11" s="87"/>
      <c r="B11" s="87"/>
      <c r="C11" s="57"/>
      <c r="D11">
        <f>SUM(D2:D10)</f>
        <v>0</v>
      </c>
    </row>
    <row r="12" spans="1:8" x14ac:dyDescent="0.25">
      <c r="A12" s="87"/>
      <c r="B12" s="87"/>
    </row>
    <row r="13" spans="1:8" x14ac:dyDescent="0.25">
      <c r="A13" s="87"/>
      <c r="B13" s="87"/>
      <c r="D13" t="s">
        <v>11</v>
      </c>
    </row>
    <row r="14" spans="1:8" x14ac:dyDescent="0.25">
      <c r="A14" s="87"/>
      <c r="B14" s="87"/>
      <c r="C14" s="59"/>
      <c r="D14" s="59"/>
      <c r="E14" s="55"/>
    </row>
    <row r="15" spans="1:8" x14ac:dyDescent="0.25">
      <c r="A15" s="87"/>
      <c r="B15" s="87"/>
      <c r="C15" s="59"/>
      <c r="D15" s="59"/>
    </row>
    <row r="16" spans="1:8" x14ac:dyDescent="0.25">
      <c r="A16" s="87"/>
      <c r="B16" s="87"/>
      <c r="C16" s="59"/>
      <c r="D16" s="59"/>
    </row>
    <row r="17" spans="1:13" x14ac:dyDescent="0.25">
      <c r="A17" s="87"/>
      <c r="B17" s="87"/>
      <c r="C17" s="59"/>
      <c r="D17" s="59"/>
    </row>
    <row r="18" spans="1:13" x14ac:dyDescent="0.25">
      <c r="A18" s="87"/>
      <c r="B18" s="87"/>
      <c r="C18" s="59"/>
      <c r="D18" s="59"/>
    </row>
    <row r="19" spans="1:13" x14ac:dyDescent="0.25">
      <c r="A19" s="87"/>
      <c r="B19" s="87"/>
      <c r="C19" s="59"/>
      <c r="D19" s="59"/>
    </row>
    <row r="20" spans="1:13" x14ac:dyDescent="0.25">
      <c r="A20" s="87"/>
      <c r="B20" s="87"/>
    </row>
    <row r="21" spans="1:13" x14ac:dyDescent="0.25">
      <c r="A21" s="87"/>
      <c r="B21" s="87"/>
    </row>
    <row r="22" spans="1:13" x14ac:dyDescent="0.25">
      <c r="A22" s="87"/>
      <c r="B22" s="87"/>
      <c r="L22" s="84"/>
      <c r="M22" s="84"/>
    </row>
    <row r="23" spans="1:13" x14ac:dyDescent="0.25">
      <c r="A23" s="87"/>
      <c r="B23" s="87"/>
      <c r="L23" s="84"/>
      <c r="M23" s="84"/>
    </row>
    <row r="24" spans="1:13" x14ac:dyDescent="0.25">
      <c r="A24" s="87"/>
      <c r="B24" s="87"/>
      <c r="C24" s="59"/>
      <c r="D24" s="59"/>
      <c r="L24" s="84"/>
      <c r="M24" s="84"/>
    </row>
    <row r="25" spans="1:13" x14ac:dyDescent="0.25">
      <c r="A25" s="87"/>
      <c r="B25" s="87"/>
      <c r="C25" s="59"/>
      <c r="D25" s="59"/>
      <c r="L25" s="84"/>
      <c r="M25" s="84"/>
    </row>
    <row r="26" spans="1:13" x14ac:dyDescent="0.25">
      <c r="A26" s="87"/>
      <c r="B26" s="87"/>
      <c r="C26" s="59"/>
      <c r="D26" s="59"/>
      <c r="L26" s="84"/>
      <c r="M26" s="85"/>
    </row>
    <row r="27" spans="1:13" x14ac:dyDescent="0.25">
      <c r="A27" s="87"/>
      <c r="B27" s="87"/>
      <c r="C27" s="60"/>
      <c r="D27" s="60"/>
      <c r="L27" s="84"/>
      <c r="M27" s="85"/>
    </row>
    <row r="28" spans="1:13" x14ac:dyDescent="0.25">
      <c r="A28" s="87"/>
      <c r="B28" s="87"/>
      <c r="C28" s="60"/>
      <c r="D28" s="60"/>
      <c r="H28" t="s">
        <v>12</v>
      </c>
      <c r="L28" s="84"/>
      <c r="M28" s="85"/>
    </row>
    <row r="29" spans="1:13" x14ac:dyDescent="0.25">
      <c r="A29" s="87"/>
      <c r="B29" s="87"/>
      <c r="C29" s="60"/>
      <c r="D29" s="60"/>
    </row>
    <row r="30" spans="1:13" x14ac:dyDescent="0.25">
      <c r="A30" s="87"/>
      <c r="B30" s="87"/>
      <c r="C30" s="60"/>
      <c r="D30" s="60"/>
    </row>
    <row r="31" spans="1:13" ht="15.75" thickBot="1" x14ac:dyDescent="0.3">
      <c r="A31" s="88"/>
      <c r="B31" s="88"/>
      <c r="C31" s="59"/>
      <c r="D31" s="59"/>
      <c r="E31" s="10"/>
    </row>
    <row r="33" spans="1:15" x14ac:dyDescent="0.25">
      <c r="A33" t="s">
        <v>13</v>
      </c>
    </row>
    <row r="34" spans="1:15" ht="15.75" thickBot="1" x14ac:dyDescent="0.3"/>
    <row r="35" spans="1:15" ht="15.75" thickBot="1" x14ac:dyDescent="0.3">
      <c r="A35" s="73" t="s">
        <v>14</v>
      </c>
      <c r="B35" s="74" t="s">
        <v>15</v>
      </c>
      <c r="C35" s="74" t="s">
        <v>16</v>
      </c>
      <c r="D35" s="73" t="s">
        <v>17</v>
      </c>
      <c r="F35" s="73" t="s">
        <v>14</v>
      </c>
      <c r="G35" s="74" t="s">
        <v>15</v>
      </c>
      <c r="H35" s="74" t="s">
        <v>16</v>
      </c>
      <c r="I35" s="73" t="s">
        <v>17</v>
      </c>
      <c r="K35" s="73" t="s">
        <v>14</v>
      </c>
      <c r="L35" s="74" t="s">
        <v>15</v>
      </c>
      <c r="M35" s="74" t="s">
        <v>16</v>
      </c>
      <c r="N35" s="73" t="s">
        <v>17</v>
      </c>
    </row>
    <row r="36" spans="1:15" x14ac:dyDescent="0.25">
      <c r="A36" s="61"/>
      <c r="B36" s="71"/>
      <c r="C36" s="62"/>
      <c r="D36" s="63"/>
      <c r="F36" s="61"/>
      <c r="G36" s="71"/>
      <c r="H36" s="62"/>
      <c r="I36" s="63"/>
      <c r="K36" s="61"/>
      <c r="L36" s="71"/>
      <c r="M36" s="62"/>
      <c r="N36" s="63"/>
    </row>
    <row r="37" spans="1:15" x14ac:dyDescent="0.25">
      <c r="A37" s="64">
        <v>1</v>
      </c>
      <c r="B37" s="67"/>
      <c r="C37" s="65"/>
      <c r="D37" s="66"/>
      <c r="F37" s="64">
        <v>11</v>
      </c>
      <c r="G37" s="67"/>
      <c r="H37" s="65"/>
      <c r="I37" s="66"/>
      <c r="K37" s="64">
        <v>21</v>
      </c>
      <c r="L37" s="67"/>
      <c r="M37" s="65"/>
      <c r="N37" s="66"/>
    </row>
    <row r="38" spans="1:15" x14ac:dyDescent="0.25">
      <c r="A38" s="64"/>
      <c r="B38" s="67"/>
      <c r="C38" s="67">
        <f>SUM(B36:B39)</f>
        <v>0</v>
      </c>
      <c r="D38" s="82">
        <f>C38/16</f>
        <v>0</v>
      </c>
      <c r="E38" s="117"/>
      <c r="F38" s="64"/>
      <c r="G38" s="67"/>
      <c r="H38" s="67">
        <f>SUM(G36:G39)</f>
        <v>0</v>
      </c>
      <c r="I38" s="82">
        <f>H38/16</f>
        <v>0</v>
      </c>
      <c r="J38" s="117"/>
      <c r="K38" s="64"/>
      <c r="L38" s="67"/>
      <c r="M38" s="67">
        <f>SUM(L36:L39)</f>
        <v>0</v>
      </c>
      <c r="N38" s="82">
        <f>M38/16</f>
        <v>0</v>
      </c>
      <c r="O38" s="117"/>
    </row>
    <row r="39" spans="1:15" ht="15.75" thickBot="1" x14ac:dyDescent="0.3">
      <c r="A39" s="68"/>
      <c r="B39" s="72"/>
      <c r="C39" s="69"/>
      <c r="D39" s="70"/>
      <c r="F39" s="68"/>
      <c r="G39" s="72"/>
      <c r="H39" s="69"/>
      <c r="I39" s="70"/>
      <c r="K39" s="68"/>
      <c r="L39" s="72"/>
      <c r="M39" s="69"/>
      <c r="N39" s="70"/>
    </row>
    <row r="40" spans="1:15" x14ac:dyDescent="0.25">
      <c r="A40" s="61"/>
      <c r="B40" s="71"/>
      <c r="C40" s="62"/>
      <c r="D40" s="63"/>
      <c r="F40" s="61"/>
      <c r="G40" s="71"/>
      <c r="H40" s="62"/>
      <c r="I40" s="63"/>
      <c r="K40" s="61"/>
      <c r="L40" s="71"/>
      <c r="M40" s="62"/>
      <c r="N40" s="63"/>
    </row>
    <row r="41" spans="1:15" x14ac:dyDescent="0.25">
      <c r="A41" s="64">
        <v>2</v>
      </c>
      <c r="B41" s="67"/>
      <c r="C41" s="67">
        <f>SUM(B40:B43)</f>
        <v>0</v>
      </c>
      <c r="D41" s="82">
        <f>C41/16</f>
        <v>0</v>
      </c>
      <c r="E41" s="117"/>
      <c r="F41" s="64">
        <v>12</v>
      </c>
      <c r="G41" s="67"/>
      <c r="H41" s="67">
        <f>SUM(G40:G43)</f>
        <v>0</v>
      </c>
      <c r="I41" s="82">
        <f>H41/16</f>
        <v>0</v>
      </c>
      <c r="J41" s="118"/>
      <c r="K41" s="64">
        <v>22</v>
      </c>
      <c r="L41" s="67"/>
      <c r="M41" s="67">
        <f>SUM(L40:L43)</f>
        <v>0</v>
      </c>
      <c r="N41" s="82">
        <f>M41/16</f>
        <v>0</v>
      </c>
      <c r="O41" s="117"/>
    </row>
    <row r="42" spans="1:15" x14ac:dyDescent="0.25">
      <c r="A42" s="64"/>
      <c r="B42" s="67"/>
      <c r="C42" s="65"/>
      <c r="D42" s="66"/>
      <c r="F42" s="64"/>
      <c r="G42" s="67"/>
      <c r="H42" s="65"/>
      <c r="I42" s="66"/>
      <c r="J42" s="118"/>
      <c r="K42" s="64"/>
      <c r="L42" s="67"/>
      <c r="M42" s="65"/>
      <c r="N42" s="66"/>
    </row>
    <row r="43" spans="1:15" ht="15.75" thickBot="1" x14ac:dyDescent="0.3">
      <c r="A43" s="68"/>
      <c r="B43" s="72"/>
      <c r="C43" s="69"/>
      <c r="D43" s="70"/>
      <c r="F43" s="68"/>
      <c r="G43" s="72"/>
      <c r="H43" s="69"/>
      <c r="I43" s="70"/>
      <c r="K43" s="68"/>
      <c r="L43" s="72"/>
      <c r="M43" s="69"/>
      <c r="N43" s="70"/>
    </row>
    <row r="44" spans="1:15" x14ac:dyDescent="0.25">
      <c r="A44" s="61"/>
      <c r="B44" s="71"/>
      <c r="C44" s="62"/>
      <c r="D44" s="63"/>
      <c r="F44" s="61"/>
      <c r="G44" s="71"/>
      <c r="H44" s="62"/>
      <c r="I44" s="63"/>
      <c r="K44" s="61"/>
      <c r="L44" s="71"/>
      <c r="M44" s="62"/>
      <c r="N44" s="63"/>
    </row>
    <row r="45" spans="1:15" x14ac:dyDescent="0.25">
      <c r="A45" s="64">
        <v>3</v>
      </c>
      <c r="B45" s="67"/>
      <c r="C45" s="67">
        <f>SUM(B44:B47)</f>
        <v>0</v>
      </c>
      <c r="D45" s="82">
        <f>C45/16</f>
        <v>0</v>
      </c>
      <c r="E45" s="117"/>
      <c r="F45" s="64">
        <v>13</v>
      </c>
      <c r="G45" s="67"/>
      <c r="H45" s="67">
        <f>SUM(G44:G47)</f>
        <v>0</v>
      </c>
      <c r="I45" s="82">
        <f>H45/16</f>
        <v>0</v>
      </c>
      <c r="J45" s="117"/>
      <c r="K45" s="64">
        <v>23</v>
      </c>
      <c r="L45" s="67"/>
      <c r="M45" s="67">
        <f>SUM(L44:L47)</f>
        <v>0</v>
      </c>
      <c r="N45" s="82">
        <f>M45/16</f>
        <v>0</v>
      </c>
      <c r="O45" s="117"/>
    </row>
    <row r="46" spans="1:15" x14ac:dyDescent="0.25">
      <c r="A46" s="31"/>
      <c r="B46" s="67"/>
      <c r="C46" s="65"/>
      <c r="D46" s="66"/>
      <c r="F46" s="31"/>
      <c r="G46" s="67"/>
      <c r="H46" s="65"/>
      <c r="I46" s="66"/>
      <c r="K46" s="31"/>
      <c r="L46" s="67"/>
      <c r="M46" s="65"/>
      <c r="N46" s="66"/>
    </row>
    <row r="47" spans="1:15" ht="15.75" thickBot="1" x14ac:dyDescent="0.3">
      <c r="A47" s="75"/>
      <c r="B47" s="72"/>
      <c r="C47" s="69"/>
      <c r="D47" s="70"/>
      <c r="F47" s="75"/>
      <c r="G47" s="72"/>
      <c r="H47" s="69"/>
      <c r="I47" s="70"/>
      <c r="K47" s="75"/>
      <c r="L47" s="72"/>
      <c r="M47" s="69"/>
      <c r="N47" s="70"/>
    </row>
    <row r="48" spans="1:15" x14ac:dyDescent="0.25">
      <c r="A48" s="76"/>
      <c r="B48" s="71"/>
      <c r="C48" s="62"/>
      <c r="D48" s="63"/>
      <c r="F48" s="76"/>
      <c r="G48" s="71"/>
      <c r="H48" s="62"/>
      <c r="I48" s="63"/>
      <c r="K48" s="76"/>
      <c r="L48" s="71"/>
      <c r="M48" s="62"/>
      <c r="N48" s="63"/>
    </row>
    <row r="49" spans="1:15" x14ac:dyDescent="0.25">
      <c r="A49" s="64">
        <v>4</v>
      </c>
      <c r="B49" s="67"/>
      <c r="C49" s="67">
        <f>SUM(B48:B51)</f>
        <v>0</v>
      </c>
      <c r="D49" s="82">
        <f>C49/16</f>
        <v>0</v>
      </c>
      <c r="E49" s="117"/>
      <c r="F49" s="64">
        <v>14</v>
      </c>
      <c r="G49" s="67"/>
      <c r="H49" s="67">
        <f>SUM(G48:G51)</f>
        <v>0</v>
      </c>
      <c r="I49" s="82">
        <f>H49/16</f>
        <v>0</v>
      </c>
      <c r="J49" s="118"/>
      <c r="K49" s="64">
        <v>24</v>
      </c>
      <c r="L49" s="67"/>
      <c r="M49" s="67">
        <f>SUM(L48:L51)</f>
        <v>0</v>
      </c>
      <c r="N49" s="82">
        <f>M49/16</f>
        <v>0</v>
      </c>
      <c r="O49" s="117"/>
    </row>
    <row r="50" spans="1:15" x14ac:dyDescent="0.25">
      <c r="A50" s="31"/>
      <c r="B50" s="67"/>
      <c r="C50" s="65"/>
      <c r="D50" s="66"/>
      <c r="F50" s="31"/>
      <c r="G50" s="67"/>
      <c r="H50" s="65"/>
      <c r="I50" s="66"/>
      <c r="K50" s="31"/>
      <c r="L50" s="67"/>
      <c r="M50" s="65"/>
      <c r="N50" s="66"/>
    </row>
    <row r="51" spans="1:15" ht="15.75" thickBot="1" x14ac:dyDescent="0.3">
      <c r="A51" s="75"/>
      <c r="B51" s="72"/>
      <c r="C51" s="69"/>
      <c r="D51" s="70"/>
      <c r="F51" s="75"/>
      <c r="G51" s="72"/>
      <c r="H51" s="69"/>
      <c r="I51" s="70"/>
      <c r="K51" s="75"/>
      <c r="L51" s="72"/>
      <c r="M51" s="69"/>
      <c r="N51" s="70"/>
    </row>
    <row r="52" spans="1:15" x14ac:dyDescent="0.25">
      <c r="A52" s="76"/>
      <c r="B52" s="71"/>
      <c r="C52" s="62"/>
      <c r="D52" s="63"/>
      <c r="F52" s="76"/>
      <c r="G52" s="71"/>
      <c r="H52" s="62"/>
      <c r="I52" s="63"/>
      <c r="K52" s="76"/>
      <c r="L52" s="71"/>
      <c r="M52" s="62"/>
      <c r="N52" s="63"/>
    </row>
    <row r="53" spans="1:15" x14ac:dyDescent="0.25">
      <c r="A53" s="64">
        <v>5</v>
      </c>
      <c r="B53" s="67"/>
      <c r="C53" s="67">
        <f>SUM(B52:B55)</f>
        <v>0</v>
      </c>
      <c r="D53" s="82">
        <f>C53/16</f>
        <v>0</v>
      </c>
      <c r="E53" s="117"/>
      <c r="F53" s="64">
        <v>15</v>
      </c>
      <c r="G53" s="67"/>
      <c r="H53" s="67">
        <f>SUM(G52:G55)</f>
        <v>0</v>
      </c>
      <c r="I53" s="82">
        <f>H53/16</f>
        <v>0</v>
      </c>
      <c r="J53" s="117"/>
      <c r="K53" s="64">
        <v>25</v>
      </c>
      <c r="L53" s="67"/>
      <c r="M53" s="67">
        <f>SUM(L52:L55)</f>
        <v>0</v>
      </c>
      <c r="N53" s="82">
        <f>M53/16</f>
        <v>0</v>
      </c>
      <c r="O53" s="117"/>
    </row>
    <row r="54" spans="1:15" x14ac:dyDescent="0.25">
      <c r="A54" s="31"/>
      <c r="B54" s="67"/>
      <c r="C54" s="65"/>
      <c r="D54" s="66"/>
      <c r="F54" s="31"/>
      <c r="G54" s="67"/>
      <c r="H54" s="65"/>
      <c r="I54" s="66"/>
      <c r="K54" s="31"/>
      <c r="L54" s="67"/>
      <c r="M54" s="65"/>
      <c r="N54" s="66"/>
    </row>
    <row r="55" spans="1:15" ht="15.75" thickBot="1" x14ac:dyDescent="0.3">
      <c r="A55" s="75"/>
      <c r="B55" s="72"/>
      <c r="C55" s="69"/>
      <c r="D55" s="70"/>
      <c r="F55" s="75"/>
      <c r="G55" s="72"/>
      <c r="H55" s="69"/>
      <c r="I55" s="70"/>
      <c r="K55" s="75"/>
      <c r="L55" s="72"/>
      <c r="M55" s="69"/>
      <c r="N55" s="70"/>
    </row>
    <row r="56" spans="1:15" x14ac:dyDescent="0.25">
      <c r="A56" s="76"/>
      <c r="B56" s="71"/>
      <c r="C56" s="62"/>
      <c r="D56" s="63"/>
      <c r="F56" s="76"/>
      <c r="G56" s="71"/>
      <c r="H56" s="62"/>
      <c r="I56" s="63"/>
      <c r="K56" s="76"/>
      <c r="L56" s="71"/>
      <c r="M56" s="62"/>
      <c r="N56" s="63"/>
    </row>
    <row r="57" spans="1:15" x14ac:dyDescent="0.25">
      <c r="A57" s="64">
        <v>6</v>
      </c>
      <c r="B57" s="67"/>
      <c r="C57" s="67">
        <f>SUM(B56:B59)</f>
        <v>0</v>
      </c>
      <c r="D57" s="82">
        <f>C57/16</f>
        <v>0</v>
      </c>
      <c r="E57" s="117"/>
      <c r="F57" s="64">
        <v>16</v>
      </c>
      <c r="G57" s="67"/>
      <c r="H57" s="67">
        <f>SUM(G56:G59)</f>
        <v>0</v>
      </c>
      <c r="I57" s="82">
        <f>H57/16</f>
        <v>0</v>
      </c>
      <c r="J57" s="117"/>
      <c r="K57" s="64">
        <v>26</v>
      </c>
      <c r="L57" s="67"/>
      <c r="M57" s="67">
        <f>SUM(L56:L59)</f>
        <v>0</v>
      </c>
      <c r="N57" s="82">
        <f>M57/16</f>
        <v>0</v>
      </c>
      <c r="O57" s="117"/>
    </row>
    <row r="58" spans="1:15" x14ac:dyDescent="0.25">
      <c r="A58" s="31"/>
      <c r="B58" s="67"/>
      <c r="C58" s="65"/>
      <c r="D58" s="66"/>
      <c r="F58" s="31"/>
      <c r="G58" s="67"/>
      <c r="H58" s="65"/>
      <c r="I58" s="66"/>
      <c r="K58" s="31"/>
      <c r="L58" s="67"/>
      <c r="M58" s="65"/>
      <c r="N58" s="66"/>
    </row>
    <row r="59" spans="1:15" ht="15.75" thickBot="1" x14ac:dyDescent="0.3">
      <c r="A59" s="75"/>
      <c r="B59" s="72"/>
      <c r="C59" s="69"/>
      <c r="D59" s="70"/>
      <c r="F59" s="75"/>
      <c r="G59" s="72"/>
      <c r="H59" s="69"/>
      <c r="I59" s="70"/>
      <c r="K59" s="75"/>
      <c r="L59" s="72"/>
      <c r="M59" s="69"/>
      <c r="N59" s="70"/>
    </row>
    <row r="60" spans="1:15" x14ac:dyDescent="0.25">
      <c r="A60" s="76"/>
      <c r="B60" s="71"/>
      <c r="C60" s="62"/>
      <c r="D60" s="63"/>
      <c r="F60" s="76"/>
      <c r="G60" s="71"/>
      <c r="H60" s="62"/>
      <c r="I60" s="63"/>
      <c r="K60" s="76"/>
      <c r="L60" s="71"/>
      <c r="M60" s="62"/>
      <c r="N60" s="63"/>
    </row>
    <row r="61" spans="1:15" x14ac:dyDescent="0.25">
      <c r="A61" s="64">
        <v>7</v>
      </c>
      <c r="B61" s="67"/>
      <c r="C61" s="67">
        <f>SUM(B60:B63)</f>
        <v>0</v>
      </c>
      <c r="D61" s="82">
        <f>C61/16</f>
        <v>0</v>
      </c>
      <c r="E61" s="117"/>
      <c r="F61" s="64">
        <v>17</v>
      </c>
      <c r="G61" s="67"/>
      <c r="H61" s="67">
        <f>SUM(G60:G63)</f>
        <v>0</v>
      </c>
      <c r="I61" s="82">
        <f>H61/16</f>
        <v>0</v>
      </c>
      <c r="J61" s="117"/>
      <c r="K61" s="64">
        <v>27</v>
      </c>
      <c r="L61" s="67"/>
      <c r="M61" s="67">
        <f>SUM(L60:L63)</f>
        <v>0</v>
      </c>
      <c r="N61" s="82">
        <f>M61/16</f>
        <v>0</v>
      </c>
      <c r="O61" s="117"/>
    </row>
    <row r="62" spans="1:15" x14ac:dyDescent="0.25">
      <c r="A62" s="31"/>
      <c r="B62" s="67"/>
      <c r="C62" s="65"/>
      <c r="D62" s="66"/>
      <c r="F62" s="31"/>
      <c r="G62" s="67"/>
      <c r="H62" s="65"/>
      <c r="I62" s="66"/>
      <c r="K62" s="31"/>
      <c r="L62" s="67"/>
      <c r="M62" s="65"/>
      <c r="N62" s="66"/>
    </row>
    <row r="63" spans="1:15" ht="15.75" thickBot="1" x14ac:dyDescent="0.3">
      <c r="A63" s="75"/>
      <c r="B63" s="72"/>
      <c r="C63" s="69"/>
      <c r="D63" s="70"/>
      <c r="F63" s="75"/>
      <c r="G63" s="72"/>
      <c r="H63" s="69"/>
      <c r="I63" s="70"/>
      <c r="K63" s="75"/>
      <c r="L63" s="72"/>
      <c r="M63" s="69"/>
      <c r="N63" s="70"/>
    </row>
    <row r="64" spans="1:15" x14ac:dyDescent="0.25">
      <c r="A64" s="76"/>
      <c r="B64" s="71"/>
      <c r="C64" s="62"/>
      <c r="D64" s="63"/>
      <c r="F64" s="76"/>
      <c r="G64" s="71"/>
      <c r="H64" s="62"/>
      <c r="I64" s="63"/>
      <c r="K64" s="76"/>
      <c r="L64" s="71"/>
      <c r="M64" s="62"/>
      <c r="N64" s="63"/>
    </row>
    <row r="65" spans="1:15" x14ac:dyDescent="0.25">
      <c r="A65" s="64">
        <v>8</v>
      </c>
      <c r="B65" s="67"/>
      <c r="C65" s="67">
        <f>SUM(B64:B67)</f>
        <v>0</v>
      </c>
      <c r="D65" s="82">
        <f>C65/16</f>
        <v>0</v>
      </c>
      <c r="E65" s="117"/>
      <c r="F65" s="64">
        <v>18</v>
      </c>
      <c r="G65" s="67"/>
      <c r="H65" s="67">
        <f>SUM(G64:G67)</f>
        <v>0</v>
      </c>
      <c r="I65" s="82">
        <f>H65/16</f>
        <v>0</v>
      </c>
      <c r="J65" s="117"/>
      <c r="K65" s="64">
        <v>28</v>
      </c>
      <c r="L65" s="67"/>
      <c r="M65" s="67">
        <f>SUM(L64:L67)</f>
        <v>0</v>
      </c>
      <c r="N65" s="82">
        <f>M65/16</f>
        <v>0</v>
      </c>
      <c r="O65" s="117"/>
    </row>
    <row r="66" spans="1:15" x14ac:dyDescent="0.25">
      <c r="A66" s="31"/>
      <c r="B66" s="67"/>
      <c r="C66" s="65"/>
      <c r="D66" s="66"/>
      <c r="F66" s="31"/>
      <c r="G66" s="67"/>
      <c r="H66" s="65"/>
      <c r="I66" s="66"/>
      <c r="K66" s="31"/>
      <c r="L66" s="67"/>
      <c r="M66" s="65"/>
      <c r="N66" s="66"/>
    </row>
    <row r="67" spans="1:15" ht="15.75" thickBot="1" x14ac:dyDescent="0.3">
      <c r="A67" s="75"/>
      <c r="B67" s="72"/>
      <c r="C67" s="69"/>
      <c r="D67" s="70"/>
      <c r="F67" s="75"/>
      <c r="G67" s="72"/>
      <c r="H67" s="69"/>
      <c r="I67" s="70"/>
      <c r="K67" s="75"/>
      <c r="L67" s="72"/>
      <c r="M67" s="69"/>
      <c r="N67" s="70"/>
    </row>
    <row r="68" spans="1:15" x14ac:dyDescent="0.25">
      <c r="A68" s="76"/>
      <c r="B68" s="71"/>
      <c r="C68" s="62"/>
      <c r="D68" s="63"/>
      <c r="E68" s="77"/>
      <c r="F68" s="76"/>
      <c r="G68" s="71"/>
      <c r="H68" s="62"/>
      <c r="I68" s="63"/>
      <c r="K68" s="76"/>
      <c r="L68" s="71"/>
      <c r="M68" s="62"/>
      <c r="N68" s="63"/>
    </row>
    <row r="69" spans="1:15" x14ac:dyDescent="0.25">
      <c r="A69" s="64">
        <v>9</v>
      </c>
      <c r="B69" s="67"/>
      <c r="C69" s="67">
        <f>SUM(B68:B71)</f>
        <v>0</v>
      </c>
      <c r="D69" s="82">
        <f>C69/16</f>
        <v>0</v>
      </c>
      <c r="E69" s="118"/>
      <c r="F69" s="64">
        <v>19</v>
      </c>
      <c r="G69" s="67"/>
      <c r="H69" s="67">
        <f>SUM(G68:G71)</f>
        <v>0</v>
      </c>
      <c r="I69" s="82">
        <f>H69/16</f>
        <v>0</v>
      </c>
      <c r="J69" s="117"/>
      <c r="K69" s="64">
        <v>29</v>
      </c>
      <c r="L69" s="67"/>
      <c r="M69" s="67">
        <f>SUM(L68:L71)</f>
        <v>0</v>
      </c>
      <c r="N69" s="82">
        <f>M69/16</f>
        <v>0</v>
      </c>
      <c r="O69" s="117"/>
    </row>
    <row r="70" spans="1:15" x14ac:dyDescent="0.25">
      <c r="A70" s="31"/>
      <c r="B70" s="67"/>
      <c r="C70" s="65"/>
      <c r="D70" s="66"/>
      <c r="F70" s="31"/>
      <c r="G70" s="67"/>
      <c r="H70" s="65"/>
      <c r="I70" s="66"/>
      <c r="K70" s="31"/>
      <c r="L70" s="67"/>
      <c r="M70" s="86"/>
      <c r="N70" s="66"/>
    </row>
    <row r="71" spans="1:15" ht="15.75" thickBot="1" x14ac:dyDescent="0.3">
      <c r="A71" s="75"/>
      <c r="B71" s="72"/>
      <c r="C71" s="69"/>
      <c r="D71" s="70"/>
      <c r="F71" s="75"/>
      <c r="G71" s="72"/>
      <c r="H71" s="69"/>
      <c r="I71" s="70"/>
      <c r="K71" s="75"/>
      <c r="L71" s="72"/>
      <c r="M71" s="69"/>
      <c r="N71" s="70"/>
    </row>
    <row r="72" spans="1:15" x14ac:dyDescent="0.25">
      <c r="A72" s="76"/>
      <c r="B72" s="71"/>
      <c r="C72" s="62"/>
      <c r="D72" s="63"/>
      <c r="F72" s="76"/>
      <c r="G72" s="71"/>
      <c r="H72" s="62"/>
      <c r="I72" s="63"/>
      <c r="K72" s="76"/>
      <c r="L72" s="71"/>
      <c r="M72" s="62"/>
      <c r="N72" s="63"/>
    </row>
    <row r="73" spans="1:15" x14ac:dyDescent="0.25">
      <c r="A73" s="64">
        <v>10</v>
      </c>
      <c r="B73" s="67"/>
      <c r="C73" s="67">
        <f>SUM(B72:B75)</f>
        <v>0</v>
      </c>
      <c r="D73" s="82">
        <f>C73/16</f>
        <v>0</v>
      </c>
      <c r="E73" s="117"/>
      <c r="F73" s="64">
        <v>20</v>
      </c>
      <c r="G73" s="67"/>
      <c r="H73" s="67">
        <f>SUM(G72:G75)</f>
        <v>0</v>
      </c>
      <c r="I73" s="82">
        <f>H73/16</f>
        <v>0</v>
      </c>
      <c r="J73" s="117"/>
      <c r="K73" s="64">
        <v>30</v>
      </c>
      <c r="L73" s="67"/>
      <c r="M73" s="67">
        <f>SUM(L72:L75)</f>
        <v>0</v>
      </c>
      <c r="N73" s="82">
        <f>M73/16</f>
        <v>0</v>
      </c>
      <c r="O73" s="117"/>
    </row>
    <row r="74" spans="1:15" x14ac:dyDescent="0.25">
      <c r="A74" s="31"/>
      <c r="B74" s="67"/>
      <c r="C74" s="65"/>
      <c r="D74" s="66"/>
      <c r="F74" s="31"/>
      <c r="G74" s="67"/>
      <c r="H74" s="65"/>
      <c r="I74" s="66"/>
      <c r="K74" s="31"/>
      <c r="L74" s="67"/>
      <c r="M74" s="65"/>
      <c r="N74" s="66"/>
    </row>
    <row r="75" spans="1:15" ht="15.75" thickBot="1" x14ac:dyDescent="0.3">
      <c r="A75" s="75"/>
      <c r="B75" s="72"/>
      <c r="C75" s="69"/>
      <c r="D75" s="70"/>
      <c r="F75" s="75"/>
      <c r="G75" s="72"/>
      <c r="H75" s="69"/>
      <c r="I75" s="70"/>
      <c r="K75" s="75"/>
      <c r="L75" s="72"/>
      <c r="M75" s="69"/>
      <c r="N75" s="70"/>
    </row>
    <row r="81" spans="9:12" x14ac:dyDescent="0.25">
      <c r="I81" s="60"/>
      <c r="L81" s="60"/>
    </row>
  </sheetData>
  <sortState xmlns:xlrd2="http://schemas.microsoft.com/office/spreadsheetml/2017/richdata2" ref="B3:B31">
    <sortCondition ref="B31"/>
  </sortState>
  <pageMargins left="0.7" right="0.7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G50"/>
  <sheetViews>
    <sheetView topLeftCell="A25" workbookViewId="0">
      <selection activeCell="K39" sqref="K39"/>
    </sheetView>
  </sheetViews>
  <sheetFormatPr baseColWidth="10" defaultColWidth="11.42578125" defaultRowHeight="15" x14ac:dyDescent="0.25"/>
  <cols>
    <col min="2" max="2" width="12.28515625" customWidth="1"/>
    <col min="3" max="3" width="13.7109375" customWidth="1"/>
    <col min="4" max="4" width="12.28515625" customWidth="1"/>
    <col min="5" max="5" width="14.5703125" customWidth="1"/>
    <col min="6" max="6" width="16.42578125" customWidth="1"/>
    <col min="7" max="7" width="20.5703125" customWidth="1"/>
  </cols>
  <sheetData>
    <row r="1" spans="2:7" ht="15.75" thickTop="1" x14ac:dyDescent="0.25">
      <c r="B1" s="37" t="s">
        <v>18</v>
      </c>
      <c r="C1" s="38"/>
      <c r="D1" s="38" t="s">
        <v>19</v>
      </c>
      <c r="E1" s="39"/>
    </row>
    <row r="2" spans="2:7" ht="15.75" thickBot="1" x14ac:dyDescent="0.3">
      <c r="B2" s="40" t="s">
        <v>20</v>
      </c>
      <c r="C2" s="41"/>
      <c r="D2" s="41"/>
      <c r="E2" s="42"/>
    </row>
    <row r="3" spans="2:7" ht="15.75" thickTop="1" x14ac:dyDescent="0.25">
      <c r="B3" s="10" t="s">
        <v>21</v>
      </c>
      <c r="C3" s="10"/>
      <c r="D3" s="10"/>
      <c r="E3" s="10"/>
    </row>
    <row r="4" spans="2:7" ht="15.75" thickBot="1" x14ac:dyDescent="0.3"/>
    <row r="5" spans="2:7" ht="15.75" thickBot="1" x14ac:dyDescent="0.3">
      <c r="B5" s="25" t="s">
        <v>22</v>
      </c>
      <c r="C5" s="26" t="s">
        <v>23</v>
      </c>
      <c r="D5" s="27" t="s">
        <v>24</v>
      </c>
      <c r="E5" s="28" t="s">
        <v>25</v>
      </c>
      <c r="F5" s="29" t="s">
        <v>26</v>
      </c>
      <c r="G5" s="30" t="s">
        <v>27</v>
      </c>
    </row>
    <row r="6" spans="2:7" x14ac:dyDescent="0.25">
      <c r="B6" s="12">
        <v>1</v>
      </c>
      <c r="C6" s="90"/>
      <c r="D6" s="23">
        <f>C6-$C$39</f>
        <v>0</v>
      </c>
      <c r="E6" s="14">
        <f>POWER(D6,2)</f>
        <v>0</v>
      </c>
      <c r="F6" s="35"/>
      <c r="G6" s="36"/>
    </row>
    <row r="7" spans="2:7" x14ac:dyDescent="0.25">
      <c r="B7" s="12">
        <v>2</v>
      </c>
      <c r="C7" s="89"/>
      <c r="D7" s="23">
        <f t="shared" ref="D7:D35" si="0">C7-$C$39</f>
        <v>0</v>
      </c>
      <c r="E7" s="14">
        <f t="shared" ref="E7:E35" si="1">POWER(D7,2)</f>
        <v>0</v>
      </c>
      <c r="F7" s="31"/>
      <c r="G7" s="32"/>
    </row>
    <row r="8" spans="2:7" x14ac:dyDescent="0.25">
      <c r="B8" s="12">
        <v>3</v>
      </c>
      <c r="C8" s="87"/>
      <c r="D8" s="23">
        <f t="shared" si="0"/>
        <v>0</v>
      </c>
      <c r="E8" s="14">
        <f t="shared" si="1"/>
        <v>0</v>
      </c>
      <c r="F8" s="31"/>
      <c r="G8" s="32"/>
    </row>
    <row r="9" spans="2:7" x14ac:dyDescent="0.25">
      <c r="B9" s="12">
        <v>4</v>
      </c>
      <c r="C9" s="87"/>
      <c r="D9" s="23">
        <f t="shared" si="0"/>
        <v>0</v>
      </c>
      <c r="E9" s="14">
        <f t="shared" si="1"/>
        <v>0</v>
      </c>
      <c r="F9" s="31"/>
      <c r="G9" s="32"/>
    </row>
    <row r="10" spans="2:7" x14ac:dyDescent="0.25">
      <c r="B10" s="12">
        <v>5</v>
      </c>
      <c r="C10" s="87"/>
      <c r="D10" s="23">
        <f t="shared" si="0"/>
        <v>0</v>
      </c>
      <c r="E10" s="14">
        <f t="shared" si="1"/>
        <v>0</v>
      </c>
      <c r="F10" s="31"/>
      <c r="G10" s="32"/>
    </row>
    <row r="11" spans="2:7" x14ac:dyDescent="0.25">
      <c r="B11" s="12">
        <v>6</v>
      </c>
      <c r="C11" s="87"/>
      <c r="D11" s="23">
        <f t="shared" si="0"/>
        <v>0</v>
      </c>
      <c r="E11" s="14">
        <f t="shared" si="1"/>
        <v>0</v>
      </c>
      <c r="F11" s="31"/>
      <c r="G11" s="32"/>
    </row>
    <row r="12" spans="2:7" x14ac:dyDescent="0.25">
      <c r="B12" s="12">
        <v>7</v>
      </c>
      <c r="C12" s="87"/>
      <c r="D12" s="23">
        <f t="shared" si="0"/>
        <v>0</v>
      </c>
      <c r="E12" s="14">
        <f t="shared" si="1"/>
        <v>0</v>
      </c>
      <c r="F12" s="31"/>
      <c r="G12" s="32"/>
    </row>
    <row r="13" spans="2:7" x14ac:dyDescent="0.25">
      <c r="B13" s="12">
        <v>8</v>
      </c>
      <c r="C13" s="87"/>
      <c r="D13" s="23">
        <f t="shared" si="0"/>
        <v>0</v>
      </c>
      <c r="E13" s="14">
        <f t="shared" si="1"/>
        <v>0</v>
      </c>
      <c r="F13" s="31"/>
      <c r="G13" s="32"/>
    </row>
    <row r="14" spans="2:7" x14ac:dyDescent="0.25">
      <c r="B14" s="12">
        <v>9</v>
      </c>
      <c r="C14" s="87"/>
      <c r="D14" s="23">
        <f t="shared" si="0"/>
        <v>0</v>
      </c>
      <c r="E14" s="14">
        <f t="shared" si="1"/>
        <v>0</v>
      </c>
      <c r="F14" s="31"/>
      <c r="G14" s="32"/>
    </row>
    <row r="15" spans="2:7" x14ac:dyDescent="0.25">
      <c r="B15" s="12">
        <v>10</v>
      </c>
      <c r="C15" s="87"/>
      <c r="D15" s="23">
        <f t="shared" si="0"/>
        <v>0</v>
      </c>
      <c r="E15" s="14">
        <f t="shared" si="1"/>
        <v>0</v>
      </c>
      <c r="F15" s="31"/>
      <c r="G15" s="32"/>
    </row>
    <row r="16" spans="2:7" x14ac:dyDescent="0.25">
      <c r="B16" s="12">
        <v>11</v>
      </c>
      <c r="C16" s="87"/>
      <c r="D16" s="23">
        <f t="shared" si="0"/>
        <v>0</v>
      </c>
      <c r="E16" s="14">
        <f t="shared" si="1"/>
        <v>0</v>
      </c>
      <c r="F16" s="31"/>
      <c r="G16" s="32"/>
    </row>
    <row r="17" spans="2:7" x14ac:dyDescent="0.25">
      <c r="B17" s="12">
        <v>12</v>
      </c>
      <c r="C17" s="87"/>
      <c r="D17" s="23">
        <f t="shared" si="0"/>
        <v>0</v>
      </c>
      <c r="E17" s="14">
        <f t="shared" si="1"/>
        <v>0</v>
      </c>
      <c r="F17" s="31"/>
      <c r="G17" s="32"/>
    </row>
    <row r="18" spans="2:7" x14ac:dyDescent="0.25">
      <c r="B18" s="12">
        <v>13</v>
      </c>
      <c r="C18" s="87"/>
      <c r="D18" s="23">
        <f t="shared" si="0"/>
        <v>0</v>
      </c>
      <c r="E18" s="14">
        <f t="shared" si="1"/>
        <v>0</v>
      </c>
      <c r="F18" s="31"/>
      <c r="G18" s="32"/>
    </row>
    <row r="19" spans="2:7" x14ac:dyDescent="0.25">
      <c r="B19" s="12">
        <v>14</v>
      </c>
      <c r="C19" s="87"/>
      <c r="D19" s="23">
        <f t="shared" si="0"/>
        <v>0</v>
      </c>
      <c r="E19" s="14">
        <f t="shared" si="1"/>
        <v>0</v>
      </c>
      <c r="F19" s="31"/>
      <c r="G19" s="32"/>
    </row>
    <row r="20" spans="2:7" x14ac:dyDescent="0.25">
      <c r="B20" s="12">
        <v>15</v>
      </c>
      <c r="C20" s="87"/>
      <c r="D20" s="23">
        <f t="shared" si="0"/>
        <v>0</v>
      </c>
      <c r="E20" s="14">
        <f t="shared" si="1"/>
        <v>0</v>
      </c>
      <c r="F20" s="31"/>
      <c r="G20" s="32"/>
    </row>
    <row r="21" spans="2:7" x14ac:dyDescent="0.25">
      <c r="B21" s="12">
        <v>16</v>
      </c>
      <c r="C21" s="87"/>
      <c r="D21" s="23">
        <f t="shared" si="0"/>
        <v>0</v>
      </c>
      <c r="E21" s="14">
        <f t="shared" si="1"/>
        <v>0</v>
      </c>
      <c r="F21" s="31"/>
      <c r="G21" s="32"/>
    </row>
    <row r="22" spans="2:7" x14ac:dyDescent="0.25">
      <c r="B22" s="12">
        <v>17</v>
      </c>
      <c r="C22" s="87"/>
      <c r="D22" s="23">
        <f t="shared" si="0"/>
        <v>0</v>
      </c>
      <c r="E22" s="14">
        <f t="shared" si="1"/>
        <v>0</v>
      </c>
      <c r="F22" s="31"/>
      <c r="G22" s="32"/>
    </row>
    <row r="23" spans="2:7" x14ac:dyDescent="0.25">
      <c r="B23" s="12">
        <v>18</v>
      </c>
      <c r="C23" s="87"/>
      <c r="D23" s="23">
        <f t="shared" si="0"/>
        <v>0</v>
      </c>
      <c r="E23" s="14">
        <f t="shared" si="1"/>
        <v>0</v>
      </c>
      <c r="F23" s="31"/>
      <c r="G23" s="32"/>
    </row>
    <row r="24" spans="2:7" x14ac:dyDescent="0.25">
      <c r="B24" s="12">
        <v>19</v>
      </c>
      <c r="C24" s="87"/>
      <c r="D24" s="23">
        <f t="shared" si="0"/>
        <v>0</v>
      </c>
      <c r="E24" s="14">
        <f t="shared" si="1"/>
        <v>0</v>
      </c>
      <c r="F24" s="31"/>
      <c r="G24" s="32"/>
    </row>
    <row r="25" spans="2:7" x14ac:dyDescent="0.25">
      <c r="B25" s="12">
        <v>20</v>
      </c>
      <c r="C25" s="87"/>
      <c r="D25" s="23">
        <f t="shared" si="0"/>
        <v>0</v>
      </c>
      <c r="E25" s="14">
        <f t="shared" si="1"/>
        <v>0</v>
      </c>
      <c r="F25" s="31"/>
      <c r="G25" s="32"/>
    </row>
    <row r="26" spans="2:7" x14ac:dyDescent="0.25">
      <c r="B26" s="12">
        <v>21</v>
      </c>
      <c r="C26" s="87"/>
      <c r="D26" s="23">
        <f t="shared" si="0"/>
        <v>0</v>
      </c>
      <c r="E26" s="14">
        <f t="shared" si="1"/>
        <v>0</v>
      </c>
      <c r="F26" s="31"/>
      <c r="G26" s="32"/>
    </row>
    <row r="27" spans="2:7" x14ac:dyDescent="0.25">
      <c r="B27" s="12">
        <v>22</v>
      </c>
      <c r="C27" s="87"/>
      <c r="D27" s="23">
        <f t="shared" si="0"/>
        <v>0</v>
      </c>
      <c r="E27" s="14">
        <f t="shared" si="1"/>
        <v>0</v>
      </c>
      <c r="F27" s="31"/>
      <c r="G27" s="32"/>
    </row>
    <row r="28" spans="2:7" x14ac:dyDescent="0.25">
      <c r="B28" s="12">
        <v>23</v>
      </c>
      <c r="C28" s="87"/>
      <c r="D28" s="23">
        <f t="shared" si="0"/>
        <v>0</v>
      </c>
      <c r="E28" s="14">
        <f t="shared" si="1"/>
        <v>0</v>
      </c>
      <c r="F28" s="31"/>
      <c r="G28" s="32"/>
    </row>
    <row r="29" spans="2:7" x14ac:dyDescent="0.25">
      <c r="B29" s="12">
        <v>24</v>
      </c>
      <c r="C29" s="87"/>
      <c r="D29" s="23">
        <f t="shared" si="0"/>
        <v>0</v>
      </c>
      <c r="E29" s="14">
        <f t="shared" si="1"/>
        <v>0</v>
      </c>
      <c r="F29" s="31"/>
      <c r="G29" s="32"/>
    </row>
    <row r="30" spans="2:7" x14ac:dyDescent="0.25">
      <c r="B30" s="12">
        <v>25</v>
      </c>
      <c r="C30" s="87"/>
      <c r="D30" s="23">
        <f t="shared" si="0"/>
        <v>0</v>
      </c>
      <c r="E30" s="14">
        <f t="shared" si="1"/>
        <v>0</v>
      </c>
      <c r="F30" s="31"/>
      <c r="G30" s="32"/>
    </row>
    <row r="31" spans="2:7" x14ac:dyDescent="0.25">
      <c r="B31" s="12">
        <v>26</v>
      </c>
      <c r="C31" s="87"/>
      <c r="D31" s="23">
        <f t="shared" si="0"/>
        <v>0</v>
      </c>
      <c r="E31" s="14">
        <f t="shared" si="1"/>
        <v>0</v>
      </c>
      <c r="F31" s="31"/>
      <c r="G31" s="32"/>
    </row>
    <row r="32" spans="2:7" x14ac:dyDescent="0.25">
      <c r="B32" s="12">
        <v>27</v>
      </c>
      <c r="C32" s="87"/>
      <c r="D32" s="23">
        <f t="shared" si="0"/>
        <v>0</v>
      </c>
      <c r="E32" s="14">
        <f t="shared" si="1"/>
        <v>0</v>
      </c>
      <c r="F32" s="31"/>
      <c r="G32" s="32"/>
    </row>
    <row r="33" spans="2:7" x14ac:dyDescent="0.25">
      <c r="B33" s="12">
        <v>28</v>
      </c>
      <c r="C33" s="87"/>
      <c r="D33" s="23">
        <f t="shared" si="0"/>
        <v>0</v>
      </c>
      <c r="E33" s="14">
        <f t="shared" si="1"/>
        <v>0</v>
      </c>
      <c r="F33" s="31"/>
      <c r="G33" s="32"/>
    </row>
    <row r="34" spans="2:7" x14ac:dyDescent="0.25">
      <c r="B34" s="12">
        <v>29</v>
      </c>
      <c r="C34" s="87"/>
      <c r="D34" s="23">
        <f t="shared" si="0"/>
        <v>0</v>
      </c>
      <c r="E34" s="14">
        <f t="shared" si="1"/>
        <v>0</v>
      </c>
      <c r="F34" s="31"/>
      <c r="G34" s="32"/>
    </row>
    <row r="35" spans="2:7" ht="15.75" thickBot="1" x14ac:dyDescent="0.3">
      <c r="B35" s="15">
        <v>30</v>
      </c>
      <c r="C35" s="88"/>
      <c r="D35" s="24">
        <f t="shared" si="0"/>
        <v>0</v>
      </c>
      <c r="E35" s="16">
        <f t="shared" si="1"/>
        <v>0</v>
      </c>
      <c r="F35" s="33"/>
      <c r="G35" s="34"/>
    </row>
    <row r="36" spans="2:7" ht="15.75" thickTop="1" x14ac:dyDescent="0.25">
      <c r="C36" s="22" t="s">
        <v>28</v>
      </c>
      <c r="E36" s="22" t="s">
        <v>28</v>
      </c>
      <c r="F36" s="3" t="s">
        <v>29</v>
      </c>
      <c r="G36" s="3" t="s">
        <v>30</v>
      </c>
    </row>
    <row r="37" spans="2:7" ht="19.5" thickBot="1" x14ac:dyDescent="0.35">
      <c r="C37" s="2">
        <f>SUM(C6:C35)</f>
        <v>0</v>
      </c>
      <c r="E37" s="6">
        <f>SUM(E6:E36)</f>
        <v>0</v>
      </c>
      <c r="F37" s="7"/>
      <c r="G37" s="7"/>
    </row>
    <row r="38" spans="2:7" ht="25.5" thickTop="1" thickBot="1" x14ac:dyDescent="0.5">
      <c r="C38" s="1" t="s">
        <v>31</v>
      </c>
      <c r="E38" s="4" t="s">
        <v>32</v>
      </c>
      <c r="F38" s="8"/>
      <c r="G38" s="8"/>
    </row>
    <row r="39" spans="2:7" ht="22.5" thickTop="1" thickBot="1" x14ac:dyDescent="0.4">
      <c r="C39" s="5">
        <f>C37/30</f>
        <v>0</v>
      </c>
      <c r="E39" s="6">
        <f>E37/29</f>
        <v>0</v>
      </c>
      <c r="F39" s="47">
        <f>SQRT(E39)</f>
        <v>0</v>
      </c>
      <c r="G39" s="4"/>
    </row>
    <row r="40" spans="2:7" ht="16.5" thickTop="1" thickBot="1" x14ac:dyDescent="0.3">
      <c r="G40" s="48">
        <f>SQRT(30)</f>
        <v>5.4772255750516612</v>
      </c>
    </row>
    <row r="41" spans="2:7" ht="19.5" thickTop="1" x14ac:dyDescent="0.3">
      <c r="C41" s="49" t="s">
        <v>33</v>
      </c>
      <c r="G41" s="50" t="s">
        <v>34</v>
      </c>
    </row>
    <row r="42" spans="2:7" ht="19.5" thickBot="1" x14ac:dyDescent="0.35">
      <c r="G42" s="51">
        <f>F39/G40</f>
        <v>0</v>
      </c>
    </row>
    <row r="43" spans="2:7" ht="21.75" thickTop="1" thickBot="1" x14ac:dyDescent="0.4">
      <c r="C43" s="49" t="s">
        <v>35</v>
      </c>
      <c r="D43" s="49" t="s">
        <v>36</v>
      </c>
    </row>
    <row r="44" spans="2:7" ht="20.25" thickTop="1" thickBot="1" x14ac:dyDescent="0.35">
      <c r="D44" t="s">
        <v>37</v>
      </c>
      <c r="F44" s="53" t="s">
        <v>38</v>
      </c>
      <c r="G44" s="54">
        <f>C39+G42</f>
        <v>0</v>
      </c>
    </row>
    <row r="45" spans="2:7" ht="16.5" thickTop="1" x14ac:dyDescent="0.25">
      <c r="B45" t="s">
        <v>39</v>
      </c>
      <c r="D45" s="52"/>
    </row>
    <row r="46" spans="2:7" x14ac:dyDescent="0.25">
      <c r="B46" t="s">
        <v>40</v>
      </c>
    </row>
    <row r="47" spans="2:7" ht="15.75" x14ac:dyDescent="0.25">
      <c r="B47" t="s">
        <v>41</v>
      </c>
    </row>
    <row r="48" spans="2:7" x14ac:dyDescent="0.25">
      <c r="B48" t="s">
        <v>42</v>
      </c>
    </row>
    <row r="50" spans="4:4" x14ac:dyDescent="0.25">
      <c r="D50" s="10"/>
    </row>
  </sheetData>
  <pageMargins left="0.7" right="0.7" top="0.75" bottom="0.75" header="0.3" footer="0.3"/>
  <pageSetup paperSize="9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J21" sqref="J21"/>
    </sheetView>
  </sheetViews>
  <sheetFormatPr baseColWidth="10" defaultColWidth="11.42578125"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I46"/>
  <sheetViews>
    <sheetView topLeftCell="A18" workbookViewId="0">
      <selection activeCell="J34" sqref="J34"/>
    </sheetView>
  </sheetViews>
  <sheetFormatPr baseColWidth="10" defaultColWidth="11.42578125" defaultRowHeight="15" x14ac:dyDescent="0.25"/>
  <cols>
    <col min="2" max="2" width="12.28515625" customWidth="1"/>
    <col min="3" max="3" width="14.5703125" customWidth="1"/>
    <col min="4" max="4" width="12.28515625" customWidth="1"/>
    <col min="5" max="5" width="14.5703125" customWidth="1"/>
    <col min="6" max="6" width="16.42578125" customWidth="1"/>
    <col min="7" max="7" width="20.5703125" customWidth="1"/>
  </cols>
  <sheetData>
    <row r="1" spans="2:7" ht="15.75" thickTop="1" x14ac:dyDescent="0.25">
      <c r="B1" s="37" t="s">
        <v>18</v>
      </c>
      <c r="C1" s="38"/>
      <c r="D1" s="38" t="s">
        <v>19</v>
      </c>
      <c r="E1" s="39"/>
    </row>
    <row r="2" spans="2:7" ht="15.75" thickBot="1" x14ac:dyDescent="0.3">
      <c r="B2" s="40" t="s">
        <v>20</v>
      </c>
      <c r="C2" s="41"/>
      <c r="D2" s="41"/>
      <c r="E2" s="42"/>
    </row>
    <row r="3" spans="2:7" ht="15.75" thickTop="1" x14ac:dyDescent="0.25">
      <c r="B3" s="10" t="s">
        <v>43</v>
      </c>
      <c r="C3" s="10"/>
      <c r="D3" s="10"/>
      <c r="E3" s="10"/>
      <c r="G3" s="10" t="s">
        <v>44</v>
      </c>
    </row>
    <row r="4" spans="2:7" ht="16.5" thickBot="1" x14ac:dyDescent="0.3">
      <c r="B4" s="120" t="s">
        <v>45</v>
      </c>
      <c r="C4" s="120"/>
      <c r="D4" s="120"/>
      <c r="E4" s="120"/>
      <c r="F4" s="120"/>
    </row>
    <row r="5" spans="2:7" x14ac:dyDescent="0.25">
      <c r="B5" s="25" t="s">
        <v>22</v>
      </c>
      <c r="C5" s="26" t="s">
        <v>46</v>
      </c>
      <c r="D5" s="27" t="s">
        <v>24</v>
      </c>
      <c r="E5" s="28" t="s">
        <v>25</v>
      </c>
      <c r="F5" s="29" t="s">
        <v>26</v>
      </c>
      <c r="G5" s="30" t="s">
        <v>27</v>
      </c>
    </row>
    <row r="6" spans="2:7" x14ac:dyDescent="0.25">
      <c r="B6" s="12">
        <v>1</v>
      </c>
      <c r="C6" s="136"/>
      <c r="D6" s="23">
        <f>C6-$C$39</f>
        <v>0</v>
      </c>
      <c r="E6" s="14">
        <f>POWER(D6,2)</f>
        <v>0</v>
      </c>
      <c r="F6" s="35"/>
      <c r="G6" s="36"/>
    </row>
    <row r="7" spans="2:7" x14ac:dyDescent="0.25">
      <c r="B7" s="12">
        <v>2</v>
      </c>
      <c r="C7" s="136"/>
      <c r="D7" s="23">
        <f t="shared" ref="D7:D35" si="0">C7-$C$39</f>
        <v>0</v>
      </c>
      <c r="E7" s="14">
        <f t="shared" ref="E7:E35" si="1">POWER(D7,2)</f>
        <v>0</v>
      </c>
      <c r="F7" s="31"/>
      <c r="G7" s="32"/>
    </row>
    <row r="8" spans="2:7" x14ac:dyDescent="0.25">
      <c r="B8" s="12">
        <v>3</v>
      </c>
      <c r="C8" s="137"/>
      <c r="D8" s="23">
        <f t="shared" si="0"/>
        <v>0</v>
      </c>
      <c r="E8" s="14">
        <f t="shared" si="1"/>
        <v>0</v>
      </c>
      <c r="F8" s="31"/>
      <c r="G8" s="32"/>
    </row>
    <row r="9" spans="2:7" x14ac:dyDescent="0.25">
      <c r="B9" s="12">
        <v>4</v>
      </c>
      <c r="C9" s="136"/>
      <c r="D9" s="23">
        <f t="shared" si="0"/>
        <v>0</v>
      </c>
      <c r="E9" s="14">
        <f t="shared" si="1"/>
        <v>0</v>
      </c>
      <c r="F9" s="31"/>
      <c r="G9" s="32"/>
    </row>
    <row r="10" spans="2:7" x14ac:dyDescent="0.25">
      <c r="B10" s="12">
        <v>5</v>
      </c>
      <c r="C10" s="136"/>
      <c r="D10" s="23">
        <f t="shared" si="0"/>
        <v>0</v>
      </c>
      <c r="E10" s="14">
        <f t="shared" si="1"/>
        <v>0</v>
      </c>
      <c r="F10" s="31"/>
      <c r="G10" s="32"/>
    </row>
    <row r="11" spans="2:7" x14ac:dyDescent="0.25">
      <c r="B11" s="12">
        <v>6</v>
      </c>
      <c r="C11" s="137"/>
      <c r="D11" s="23">
        <f t="shared" si="0"/>
        <v>0</v>
      </c>
      <c r="E11" s="14">
        <f t="shared" si="1"/>
        <v>0</v>
      </c>
      <c r="F11" s="31"/>
      <c r="G11" s="32"/>
    </row>
    <row r="12" spans="2:7" x14ac:dyDescent="0.25">
      <c r="B12" s="12">
        <v>7</v>
      </c>
      <c r="C12" s="136"/>
      <c r="D12" s="23">
        <f t="shared" si="0"/>
        <v>0</v>
      </c>
      <c r="E12" s="14">
        <f t="shared" si="1"/>
        <v>0</v>
      </c>
      <c r="F12" s="31"/>
      <c r="G12" s="32"/>
    </row>
    <row r="13" spans="2:7" x14ac:dyDescent="0.25">
      <c r="B13" s="12">
        <v>8</v>
      </c>
      <c r="C13" s="136"/>
      <c r="D13" s="23">
        <f t="shared" si="0"/>
        <v>0</v>
      </c>
      <c r="E13" s="14">
        <f t="shared" si="1"/>
        <v>0</v>
      </c>
      <c r="F13" s="31"/>
      <c r="G13" s="32"/>
    </row>
    <row r="14" spans="2:7" x14ac:dyDescent="0.25">
      <c r="B14" s="12">
        <v>9</v>
      </c>
      <c r="C14" s="137"/>
      <c r="D14" s="23">
        <f t="shared" si="0"/>
        <v>0</v>
      </c>
      <c r="E14" s="14">
        <f t="shared" si="1"/>
        <v>0</v>
      </c>
      <c r="F14" s="31"/>
      <c r="G14" s="32"/>
    </row>
    <row r="15" spans="2:7" x14ac:dyDescent="0.25">
      <c r="B15" s="12">
        <v>10</v>
      </c>
      <c r="C15" s="136"/>
      <c r="D15" s="23">
        <f t="shared" si="0"/>
        <v>0</v>
      </c>
      <c r="E15" s="14">
        <f t="shared" si="1"/>
        <v>0</v>
      </c>
      <c r="F15" s="31"/>
      <c r="G15" s="32"/>
    </row>
    <row r="16" spans="2:7" x14ac:dyDescent="0.25">
      <c r="B16" s="12">
        <v>11</v>
      </c>
      <c r="C16" s="136"/>
      <c r="D16" s="23">
        <f t="shared" si="0"/>
        <v>0</v>
      </c>
      <c r="E16" s="14">
        <f t="shared" si="1"/>
        <v>0</v>
      </c>
      <c r="F16" s="31"/>
      <c r="G16" s="32"/>
    </row>
    <row r="17" spans="2:7" x14ac:dyDescent="0.25">
      <c r="B17" s="12">
        <v>12</v>
      </c>
      <c r="C17" s="136"/>
      <c r="D17" s="23">
        <f t="shared" si="0"/>
        <v>0</v>
      </c>
      <c r="E17" s="14">
        <f t="shared" si="1"/>
        <v>0</v>
      </c>
      <c r="F17" s="31"/>
      <c r="G17" s="32"/>
    </row>
    <row r="18" spans="2:7" x14ac:dyDescent="0.25">
      <c r="B18" s="12">
        <v>13</v>
      </c>
      <c r="C18" s="137"/>
      <c r="D18" s="23">
        <f t="shared" si="0"/>
        <v>0</v>
      </c>
      <c r="E18" s="14">
        <f t="shared" si="1"/>
        <v>0</v>
      </c>
      <c r="F18" s="31"/>
      <c r="G18" s="32"/>
    </row>
    <row r="19" spans="2:7" x14ac:dyDescent="0.25">
      <c r="B19" s="12">
        <v>14</v>
      </c>
      <c r="C19" s="136"/>
      <c r="D19" s="23">
        <f t="shared" si="0"/>
        <v>0</v>
      </c>
      <c r="E19" s="14">
        <f t="shared" si="1"/>
        <v>0</v>
      </c>
      <c r="F19" s="31"/>
      <c r="G19" s="32"/>
    </row>
    <row r="20" spans="2:7" x14ac:dyDescent="0.25">
      <c r="B20" s="12">
        <v>15</v>
      </c>
      <c r="C20" s="136"/>
      <c r="D20" s="23">
        <f t="shared" si="0"/>
        <v>0</v>
      </c>
      <c r="E20" s="14">
        <f t="shared" si="1"/>
        <v>0</v>
      </c>
      <c r="F20" s="31"/>
      <c r="G20" s="32"/>
    </row>
    <row r="21" spans="2:7" x14ac:dyDescent="0.25">
      <c r="B21" s="12">
        <v>16</v>
      </c>
      <c r="C21" s="137"/>
      <c r="D21" s="23">
        <f t="shared" si="0"/>
        <v>0</v>
      </c>
      <c r="E21" s="14">
        <f t="shared" si="1"/>
        <v>0</v>
      </c>
      <c r="F21" s="31"/>
      <c r="G21" s="32"/>
    </row>
    <row r="22" spans="2:7" x14ac:dyDescent="0.25">
      <c r="B22" s="12">
        <v>17</v>
      </c>
      <c r="C22" s="136"/>
      <c r="D22" s="23">
        <f t="shared" si="0"/>
        <v>0</v>
      </c>
      <c r="E22" s="14">
        <f t="shared" si="1"/>
        <v>0</v>
      </c>
      <c r="F22" s="31"/>
      <c r="G22" s="32"/>
    </row>
    <row r="23" spans="2:7" x14ac:dyDescent="0.25">
      <c r="B23" s="12">
        <v>18</v>
      </c>
      <c r="C23" s="136"/>
      <c r="D23" s="23">
        <f t="shared" si="0"/>
        <v>0</v>
      </c>
      <c r="E23" s="14">
        <f t="shared" si="1"/>
        <v>0</v>
      </c>
      <c r="F23" s="31"/>
      <c r="G23" s="32"/>
    </row>
    <row r="24" spans="2:7" x14ac:dyDescent="0.25">
      <c r="B24" s="12">
        <v>19</v>
      </c>
      <c r="C24" s="137"/>
      <c r="D24" s="23">
        <f t="shared" si="0"/>
        <v>0</v>
      </c>
      <c r="E24" s="14">
        <f t="shared" si="1"/>
        <v>0</v>
      </c>
      <c r="F24" s="31"/>
      <c r="G24" s="32"/>
    </row>
    <row r="25" spans="2:7" x14ac:dyDescent="0.25">
      <c r="B25" s="12">
        <v>20</v>
      </c>
      <c r="C25" s="136"/>
      <c r="D25" s="23">
        <f t="shared" si="0"/>
        <v>0</v>
      </c>
      <c r="E25" s="14">
        <f t="shared" si="1"/>
        <v>0</v>
      </c>
      <c r="F25" s="31"/>
      <c r="G25" s="32"/>
    </row>
    <row r="26" spans="2:7" x14ac:dyDescent="0.25">
      <c r="B26" s="12">
        <v>21</v>
      </c>
      <c r="C26" s="136"/>
      <c r="D26" s="23">
        <f t="shared" si="0"/>
        <v>0</v>
      </c>
      <c r="E26" s="14">
        <f t="shared" si="1"/>
        <v>0</v>
      </c>
      <c r="F26" s="31"/>
      <c r="G26" s="32"/>
    </row>
    <row r="27" spans="2:7" x14ac:dyDescent="0.25">
      <c r="B27" s="12">
        <v>22</v>
      </c>
      <c r="C27" s="136"/>
      <c r="D27" s="23">
        <f t="shared" si="0"/>
        <v>0</v>
      </c>
      <c r="E27" s="14">
        <f t="shared" si="1"/>
        <v>0</v>
      </c>
      <c r="F27" s="31"/>
      <c r="G27" s="32"/>
    </row>
    <row r="28" spans="2:7" x14ac:dyDescent="0.25">
      <c r="B28" s="12">
        <v>23</v>
      </c>
      <c r="C28" s="137"/>
      <c r="D28" s="23">
        <f t="shared" si="0"/>
        <v>0</v>
      </c>
      <c r="E28" s="14">
        <f t="shared" si="1"/>
        <v>0</v>
      </c>
      <c r="F28" s="31"/>
      <c r="G28" s="32"/>
    </row>
    <row r="29" spans="2:7" x14ac:dyDescent="0.25">
      <c r="B29" s="12">
        <v>24</v>
      </c>
      <c r="C29" s="136"/>
      <c r="D29" s="23">
        <f t="shared" si="0"/>
        <v>0</v>
      </c>
      <c r="E29" s="14">
        <f t="shared" si="1"/>
        <v>0</v>
      </c>
      <c r="F29" s="31"/>
      <c r="G29" s="32"/>
    </row>
    <row r="30" spans="2:7" x14ac:dyDescent="0.25">
      <c r="B30" s="12">
        <v>25</v>
      </c>
      <c r="C30" s="136"/>
      <c r="D30" s="23">
        <f t="shared" si="0"/>
        <v>0</v>
      </c>
      <c r="E30" s="14">
        <f t="shared" si="1"/>
        <v>0</v>
      </c>
      <c r="F30" s="31"/>
      <c r="G30" s="32"/>
    </row>
    <row r="31" spans="2:7" x14ac:dyDescent="0.25">
      <c r="B31" s="12">
        <v>26</v>
      </c>
      <c r="C31" s="137"/>
      <c r="D31" s="23">
        <f t="shared" si="0"/>
        <v>0</v>
      </c>
      <c r="E31" s="14">
        <f t="shared" si="1"/>
        <v>0</v>
      </c>
      <c r="F31" s="31"/>
      <c r="G31" s="32"/>
    </row>
    <row r="32" spans="2:7" x14ac:dyDescent="0.25">
      <c r="B32" s="12">
        <v>27</v>
      </c>
      <c r="C32" s="136"/>
      <c r="D32" s="23">
        <f t="shared" si="0"/>
        <v>0</v>
      </c>
      <c r="E32" s="14">
        <f t="shared" si="1"/>
        <v>0</v>
      </c>
      <c r="F32" s="31"/>
      <c r="G32" s="32"/>
    </row>
    <row r="33" spans="2:9" x14ac:dyDescent="0.25">
      <c r="B33" s="12">
        <v>28</v>
      </c>
      <c r="C33" s="136"/>
      <c r="D33" s="23">
        <f t="shared" si="0"/>
        <v>0</v>
      </c>
      <c r="E33" s="14">
        <f t="shared" si="1"/>
        <v>0</v>
      </c>
      <c r="F33" s="31"/>
      <c r="G33" s="32"/>
    </row>
    <row r="34" spans="2:9" x14ac:dyDescent="0.25">
      <c r="B34" s="12">
        <v>29</v>
      </c>
      <c r="C34" s="137"/>
      <c r="D34" s="23">
        <f t="shared" si="0"/>
        <v>0</v>
      </c>
      <c r="E34" s="14">
        <f t="shared" si="1"/>
        <v>0</v>
      </c>
      <c r="F34" s="31"/>
      <c r="G34" s="32"/>
    </row>
    <row r="35" spans="2:9" ht="15.75" thickBot="1" x14ac:dyDescent="0.3">
      <c r="B35" s="15">
        <v>30</v>
      </c>
      <c r="C35" s="136"/>
      <c r="D35" s="24">
        <f t="shared" si="0"/>
        <v>0</v>
      </c>
      <c r="E35" s="16">
        <f t="shared" si="1"/>
        <v>0</v>
      </c>
      <c r="F35" s="33"/>
      <c r="G35" s="34"/>
    </row>
    <row r="36" spans="2:9" ht="15.75" thickTop="1" x14ac:dyDescent="0.25">
      <c r="C36" s="22" t="s">
        <v>28</v>
      </c>
      <c r="E36" s="22" t="s">
        <v>28</v>
      </c>
      <c r="F36" s="3" t="s">
        <v>29</v>
      </c>
      <c r="G36" s="3" t="s">
        <v>30</v>
      </c>
    </row>
    <row r="37" spans="2:9" ht="19.5" thickBot="1" x14ac:dyDescent="0.35">
      <c r="C37" s="2">
        <f>SUM(C6:C35)</f>
        <v>0</v>
      </c>
      <c r="E37" s="6">
        <f>SUM(E6:E36)</f>
        <v>0</v>
      </c>
      <c r="F37" s="7"/>
      <c r="G37" s="7"/>
    </row>
    <row r="38" spans="2:9" ht="25.5" thickTop="1" thickBot="1" x14ac:dyDescent="0.5">
      <c r="C38" s="93" t="s">
        <v>47</v>
      </c>
      <c r="E38" s="4" t="s">
        <v>32</v>
      </c>
      <c r="F38" s="8"/>
      <c r="G38" s="8"/>
    </row>
    <row r="39" spans="2:9" ht="22.5" thickTop="1" thickBot="1" x14ac:dyDescent="0.4">
      <c r="C39" s="94">
        <f>C37/30</f>
        <v>0</v>
      </c>
      <c r="E39" s="6">
        <f>E37/29</f>
        <v>0</v>
      </c>
      <c r="F39" s="47">
        <f>SQRT(E39)</f>
        <v>0</v>
      </c>
      <c r="G39" s="4"/>
    </row>
    <row r="40" spans="2:9" ht="16.5" thickTop="1" thickBot="1" x14ac:dyDescent="0.3">
      <c r="G40" s="48">
        <f>SQRT(30)</f>
        <v>5.4772255750516612</v>
      </c>
    </row>
    <row r="41" spans="2:9" ht="19.5" thickTop="1" x14ac:dyDescent="0.3">
      <c r="C41" s="49" t="s">
        <v>33</v>
      </c>
      <c r="G41" s="50" t="s">
        <v>34</v>
      </c>
    </row>
    <row r="42" spans="2:9" ht="19.5" thickBot="1" x14ac:dyDescent="0.35">
      <c r="E42" t="s">
        <v>48</v>
      </c>
      <c r="G42" s="51">
        <f>F39/G40</f>
        <v>0</v>
      </c>
      <c r="H42" t="s">
        <v>49</v>
      </c>
    </row>
    <row r="43" spans="2:9" ht="20.25" thickTop="1" thickBot="1" x14ac:dyDescent="0.35">
      <c r="B43" s="10" t="s">
        <v>50</v>
      </c>
      <c r="C43" s="49"/>
      <c r="D43" s="49"/>
      <c r="E43" s="10"/>
      <c r="F43" s="10"/>
      <c r="G43" s="10"/>
    </row>
    <row r="44" spans="2:9" ht="27.75" thickTop="1" thickBot="1" x14ac:dyDescent="0.4">
      <c r="C44" s="107" t="s">
        <v>51</v>
      </c>
      <c r="D44" s="109" t="s">
        <v>52</v>
      </c>
      <c r="E44" s="113"/>
      <c r="F44" s="114"/>
      <c r="G44" s="115">
        <f>SQRT(G42*G42+0.01*0.01)</f>
        <v>0.01</v>
      </c>
      <c r="H44" t="s">
        <v>49</v>
      </c>
      <c r="I44" s="10"/>
    </row>
    <row r="45" spans="2:9" ht="15.75" thickTop="1" x14ac:dyDescent="0.25">
      <c r="B45" s="10" t="s">
        <v>53</v>
      </c>
      <c r="C45" s="10"/>
      <c r="D45" s="92"/>
      <c r="E45" s="10"/>
      <c r="F45" s="10"/>
      <c r="G45" s="10"/>
    </row>
    <row r="46" spans="2:9" ht="15.75" x14ac:dyDescent="0.25">
      <c r="B46" s="91"/>
      <c r="C46" s="91"/>
      <c r="D46" s="91"/>
      <c r="E46" s="91"/>
      <c r="F46" s="10"/>
      <c r="G46" s="10"/>
    </row>
  </sheetData>
  <pageMargins left="0.7" right="0.7" top="0.75" bottom="0.75" header="0.3" footer="0.3"/>
  <pageSetup paperSize="9" orientation="portrait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I88"/>
  <sheetViews>
    <sheetView workbookViewId="0">
      <selection activeCell="I58" sqref="I58"/>
    </sheetView>
  </sheetViews>
  <sheetFormatPr baseColWidth="10" defaultColWidth="11.42578125" defaultRowHeight="15" x14ac:dyDescent="0.25"/>
  <cols>
    <col min="2" max="2" width="16.85546875" customWidth="1"/>
    <col min="3" max="3" width="20.5703125" customWidth="1"/>
    <col min="4" max="4" width="14" customWidth="1"/>
    <col min="5" max="5" width="17" customWidth="1"/>
    <col min="6" max="6" width="16.42578125" customWidth="1"/>
    <col min="7" max="7" width="20.5703125" customWidth="1"/>
  </cols>
  <sheetData>
    <row r="1" spans="2:7" ht="15.75" thickTop="1" x14ac:dyDescent="0.25">
      <c r="B1" s="37" t="s">
        <v>18</v>
      </c>
      <c r="C1" s="38"/>
      <c r="D1" s="38" t="s">
        <v>19</v>
      </c>
      <c r="E1" s="39"/>
    </row>
    <row r="2" spans="2:7" ht="15.75" thickBot="1" x14ac:dyDescent="0.3">
      <c r="B2" s="40" t="s">
        <v>20</v>
      </c>
      <c r="C2" s="41"/>
      <c r="D2" s="41"/>
      <c r="E2" s="42"/>
    </row>
    <row r="3" spans="2:7" ht="15.75" thickTop="1" x14ac:dyDescent="0.25">
      <c r="B3" s="10" t="s">
        <v>54</v>
      </c>
      <c r="C3" s="10"/>
      <c r="D3" s="10"/>
      <c r="E3" s="10"/>
      <c r="G3" s="10" t="s">
        <v>55</v>
      </c>
    </row>
    <row r="4" spans="2:7" ht="16.5" thickBot="1" x14ac:dyDescent="0.3">
      <c r="B4" s="120" t="s">
        <v>45</v>
      </c>
      <c r="C4" s="120"/>
      <c r="D4" s="120"/>
      <c r="E4" s="120"/>
      <c r="F4" s="120"/>
    </row>
    <row r="5" spans="2:7" x14ac:dyDescent="0.25">
      <c r="B5" s="25" t="s">
        <v>22</v>
      </c>
      <c r="C5" s="26" t="s">
        <v>56</v>
      </c>
      <c r="D5" s="27" t="s">
        <v>24</v>
      </c>
      <c r="E5" s="28" t="s">
        <v>25</v>
      </c>
      <c r="F5" s="29" t="s">
        <v>26</v>
      </c>
      <c r="G5" s="30" t="s">
        <v>27</v>
      </c>
    </row>
    <row r="6" spans="2:7" x14ac:dyDescent="0.25">
      <c r="B6" s="12">
        <v>1</v>
      </c>
      <c r="C6" s="13"/>
      <c r="D6" s="23">
        <f>C6-$C$39</f>
        <v>0</v>
      </c>
      <c r="E6" s="14">
        <f>POWER(D6,2)</f>
        <v>0</v>
      </c>
      <c r="F6" s="35"/>
      <c r="G6" s="36"/>
    </row>
    <row r="7" spans="2:7" x14ac:dyDescent="0.25">
      <c r="B7" s="12">
        <v>2</v>
      </c>
      <c r="C7" s="13"/>
      <c r="D7" s="23">
        <f t="shared" ref="D7:D35" si="0">C7-$C$39</f>
        <v>0</v>
      </c>
      <c r="E7" s="14">
        <f t="shared" ref="E7:E35" si="1">POWER(D7,2)</f>
        <v>0</v>
      </c>
      <c r="F7" s="31"/>
      <c r="G7" s="32"/>
    </row>
    <row r="8" spans="2:7" x14ac:dyDescent="0.25">
      <c r="B8" s="12">
        <v>3</v>
      </c>
      <c r="C8" s="17"/>
      <c r="D8" s="23">
        <f t="shared" si="0"/>
        <v>0</v>
      </c>
      <c r="E8" s="14">
        <f t="shared" si="1"/>
        <v>0</v>
      </c>
      <c r="F8" s="31"/>
      <c r="G8" s="32"/>
    </row>
    <row r="9" spans="2:7" x14ac:dyDescent="0.25">
      <c r="B9" s="12">
        <v>4</v>
      </c>
      <c r="C9" s="13"/>
      <c r="D9" s="23">
        <f t="shared" si="0"/>
        <v>0</v>
      </c>
      <c r="E9" s="14">
        <f t="shared" si="1"/>
        <v>0</v>
      </c>
      <c r="F9" s="31"/>
      <c r="G9" s="32"/>
    </row>
    <row r="10" spans="2:7" x14ac:dyDescent="0.25">
      <c r="B10" s="12">
        <v>5</v>
      </c>
      <c r="C10" s="13"/>
      <c r="D10" s="23">
        <f t="shared" si="0"/>
        <v>0</v>
      </c>
      <c r="E10" s="14">
        <f t="shared" si="1"/>
        <v>0</v>
      </c>
      <c r="F10" s="31"/>
      <c r="G10" s="32"/>
    </row>
    <row r="11" spans="2:7" x14ac:dyDescent="0.25">
      <c r="B11" s="12">
        <v>6</v>
      </c>
      <c r="C11" s="17"/>
      <c r="D11" s="23">
        <f t="shared" si="0"/>
        <v>0</v>
      </c>
      <c r="E11" s="14">
        <f t="shared" si="1"/>
        <v>0</v>
      </c>
      <c r="F11" s="31"/>
      <c r="G11" s="32"/>
    </row>
    <row r="12" spans="2:7" x14ac:dyDescent="0.25">
      <c r="B12" s="12">
        <v>7</v>
      </c>
      <c r="C12" s="13"/>
      <c r="D12" s="23">
        <f t="shared" si="0"/>
        <v>0</v>
      </c>
      <c r="E12" s="14">
        <f t="shared" si="1"/>
        <v>0</v>
      </c>
      <c r="F12" s="31"/>
      <c r="G12" s="32"/>
    </row>
    <row r="13" spans="2:7" x14ac:dyDescent="0.25">
      <c r="B13" s="12">
        <v>8</v>
      </c>
      <c r="C13" s="13"/>
      <c r="D13" s="23">
        <f t="shared" si="0"/>
        <v>0</v>
      </c>
      <c r="E13" s="14">
        <f t="shared" si="1"/>
        <v>0</v>
      </c>
      <c r="F13" s="31"/>
      <c r="G13" s="32"/>
    </row>
    <row r="14" spans="2:7" x14ac:dyDescent="0.25">
      <c r="B14" s="12">
        <v>9</v>
      </c>
      <c r="C14" s="17"/>
      <c r="D14" s="23">
        <f t="shared" si="0"/>
        <v>0</v>
      </c>
      <c r="E14" s="14">
        <f t="shared" si="1"/>
        <v>0</v>
      </c>
      <c r="F14" s="31"/>
      <c r="G14" s="32"/>
    </row>
    <row r="15" spans="2:7" x14ac:dyDescent="0.25">
      <c r="B15" s="12">
        <v>10</v>
      </c>
      <c r="C15" s="13"/>
      <c r="D15" s="23">
        <f t="shared" si="0"/>
        <v>0</v>
      </c>
      <c r="E15" s="14">
        <f t="shared" si="1"/>
        <v>0</v>
      </c>
      <c r="F15" s="31"/>
      <c r="G15" s="32"/>
    </row>
    <row r="16" spans="2:7" x14ac:dyDescent="0.25">
      <c r="B16" s="12">
        <v>11</v>
      </c>
      <c r="C16" s="13"/>
      <c r="D16" s="23">
        <f t="shared" si="0"/>
        <v>0</v>
      </c>
      <c r="E16" s="14">
        <f t="shared" si="1"/>
        <v>0</v>
      </c>
      <c r="F16" s="31"/>
      <c r="G16" s="32"/>
    </row>
    <row r="17" spans="2:7" x14ac:dyDescent="0.25">
      <c r="B17" s="12">
        <v>12</v>
      </c>
      <c r="C17" s="13"/>
      <c r="D17" s="23">
        <f t="shared" si="0"/>
        <v>0</v>
      </c>
      <c r="E17" s="14">
        <f t="shared" si="1"/>
        <v>0</v>
      </c>
      <c r="F17" s="31"/>
      <c r="G17" s="32"/>
    </row>
    <row r="18" spans="2:7" x14ac:dyDescent="0.25">
      <c r="B18" s="12">
        <v>13</v>
      </c>
      <c r="C18" s="17"/>
      <c r="D18" s="23">
        <f t="shared" si="0"/>
        <v>0</v>
      </c>
      <c r="E18" s="14">
        <f t="shared" si="1"/>
        <v>0</v>
      </c>
      <c r="F18" s="31"/>
      <c r="G18" s="32"/>
    </row>
    <row r="19" spans="2:7" x14ac:dyDescent="0.25">
      <c r="B19" s="12">
        <v>14</v>
      </c>
      <c r="C19" s="13"/>
      <c r="D19" s="23">
        <f t="shared" si="0"/>
        <v>0</v>
      </c>
      <c r="E19" s="14">
        <f t="shared" si="1"/>
        <v>0</v>
      </c>
      <c r="F19" s="31"/>
      <c r="G19" s="32"/>
    </row>
    <row r="20" spans="2:7" x14ac:dyDescent="0.25">
      <c r="B20" s="12">
        <v>15</v>
      </c>
      <c r="C20" s="13"/>
      <c r="D20" s="23">
        <f t="shared" si="0"/>
        <v>0</v>
      </c>
      <c r="E20" s="14">
        <f t="shared" si="1"/>
        <v>0</v>
      </c>
      <c r="F20" s="31"/>
      <c r="G20" s="32"/>
    </row>
    <row r="21" spans="2:7" x14ac:dyDescent="0.25">
      <c r="B21" s="12">
        <v>16</v>
      </c>
      <c r="C21" s="17"/>
      <c r="D21" s="23">
        <f t="shared" si="0"/>
        <v>0</v>
      </c>
      <c r="E21" s="14">
        <f t="shared" si="1"/>
        <v>0</v>
      </c>
      <c r="F21" s="31"/>
      <c r="G21" s="32"/>
    </row>
    <row r="22" spans="2:7" x14ac:dyDescent="0.25">
      <c r="B22" s="12">
        <v>17</v>
      </c>
      <c r="C22" s="13"/>
      <c r="D22" s="23">
        <f t="shared" si="0"/>
        <v>0</v>
      </c>
      <c r="E22" s="14">
        <f t="shared" si="1"/>
        <v>0</v>
      </c>
      <c r="F22" s="31"/>
      <c r="G22" s="32"/>
    </row>
    <row r="23" spans="2:7" x14ac:dyDescent="0.25">
      <c r="B23" s="12">
        <v>18</v>
      </c>
      <c r="C23" s="13"/>
      <c r="D23" s="23">
        <f t="shared" si="0"/>
        <v>0</v>
      </c>
      <c r="E23" s="14">
        <f t="shared" si="1"/>
        <v>0</v>
      </c>
      <c r="F23" s="31"/>
      <c r="G23" s="32"/>
    </row>
    <row r="24" spans="2:7" x14ac:dyDescent="0.25">
      <c r="B24" s="12">
        <v>19</v>
      </c>
      <c r="C24" s="17"/>
      <c r="D24" s="23">
        <f t="shared" si="0"/>
        <v>0</v>
      </c>
      <c r="E24" s="14">
        <f t="shared" si="1"/>
        <v>0</v>
      </c>
      <c r="F24" s="31"/>
      <c r="G24" s="32"/>
    </row>
    <row r="25" spans="2:7" x14ac:dyDescent="0.25">
      <c r="B25" s="12">
        <v>20</v>
      </c>
      <c r="C25" s="13"/>
      <c r="D25" s="23">
        <f t="shared" si="0"/>
        <v>0</v>
      </c>
      <c r="E25" s="14">
        <f t="shared" si="1"/>
        <v>0</v>
      </c>
      <c r="F25" s="31"/>
      <c r="G25" s="32"/>
    </row>
    <row r="26" spans="2:7" x14ac:dyDescent="0.25">
      <c r="B26" s="12">
        <v>21</v>
      </c>
      <c r="C26" s="13"/>
      <c r="D26" s="23">
        <f t="shared" si="0"/>
        <v>0</v>
      </c>
      <c r="E26" s="14">
        <f t="shared" si="1"/>
        <v>0</v>
      </c>
      <c r="F26" s="31"/>
      <c r="G26" s="32"/>
    </row>
    <row r="27" spans="2:7" x14ac:dyDescent="0.25">
      <c r="B27" s="12">
        <v>22</v>
      </c>
      <c r="C27" s="13"/>
      <c r="D27" s="23">
        <f t="shared" si="0"/>
        <v>0</v>
      </c>
      <c r="E27" s="14">
        <f t="shared" si="1"/>
        <v>0</v>
      </c>
      <c r="F27" s="31"/>
      <c r="G27" s="32"/>
    </row>
    <row r="28" spans="2:7" x14ac:dyDescent="0.25">
      <c r="B28" s="12">
        <v>23</v>
      </c>
      <c r="C28" s="17"/>
      <c r="D28" s="23">
        <f t="shared" si="0"/>
        <v>0</v>
      </c>
      <c r="E28" s="14">
        <f t="shared" si="1"/>
        <v>0</v>
      </c>
      <c r="F28" s="31"/>
      <c r="G28" s="32"/>
    </row>
    <row r="29" spans="2:7" x14ac:dyDescent="0.25">
      <c r="B29" s="12">
        <v>24</v>
      </c>
      <c r="C29" s="13"/>
      <c r="D29" s="23">
        <f t="shared" si="0"/>
        <v>0</v>
      </c>
      <c r="E29" s="14">
        <f t="shared" si="1"/>
        <v>0</v>
      </c>
      <c r="F29" s="31"/>
      <c r="G29" s="32"/>
    </row>
    <row r="30" spans="2:7" x14ac:dyDescent="0.25">
      <c r="B30" s="12">
        <v>25</v>
      </c>
      <c r="C30" s="13"/>
      <c r="D30" s="23">
        <f t="shared" si="0"/>
        <v>0</v>
      </c>
      <c r="E30" s="14">
        <f t="shared" si="1"/>
        <v>0</v>
      </c>
      <c r="F30" s="31"/>
      <c r="G30" s="32"/>
    </row>
    <row r="31" spans="2:7" x14ac:dyDescent="0.25">
      <c r="B31" s="12">
        <v>26</v>
      </c>
      <c r="C31" s="17"/>
      <c r="D31" s="23">
        <f t="shared" si="0"/>
        <v>0</v>
      </c>
      <c r="E31" s="14">
        <f t="shared" si="1"/>
        <v>0</v>
      </c>
      <c r="F31" s="31"/>
      <c r="G31" s="32"/>
    </row>
    <row r="32" spans="2:7" x14ac:dyDescent="0.25">
      <c r="B32" s="12">
        <v>27</v>
      </c>
      <c r="C32" s="13"/>
      <c r="D32" s="23">
        <f t="shared" si="0"/>
        <v>0</v>
      </c>
      <c r="E32" s="14">
        <f t="shared" si="1"/>
        <v>0</v>
      </c>
      <c r="F32" s="31"/>
      <c r="G32" s="32"/>
    </row>
    <row r="33" spans="2:8" x14ac:dyDescent="0.25">
      <c r="B33" s="12">
        <v>28</v>
      </c>
      <c r="C33" s="13"/>
      <c r="D33" s="23">
        <f t="shared" si="0"/>
        <v>0</v>
      </c>
      <c r="E33" s="14">
        <f t="shared" si="1"/>
        <v>0</v>
      </c>
      <c r="F33" s="31"/>
      <c r="G33" s="32"/>
    </row>
    <row r="34" spans="2:8" x14ac:dyDescent="0.25">
      <c r="B34" s="12">
        <v>29</v>
      </c>
      <c r="C34" s="17"/>
      <c r="D34" s="23">
        <f t="shared" si="0"/>
        <v>0</v>
      </c>
      <c r="E34" s="14">
        <f t="shared" si="1"/>
        <v>0</v>
      </c>
      <c r="F34" s="31"/>
      <c r="G34" s="32"/>
    </row>
    <row r="35" spans="2:8" ht="15.75" thickBot="1" x14ac:dyDescent="0.3">
      <c r="B35" s="15">
        <v>30</v>
      </c>
      <c r="C35" s="13"/>
      <c r="D35" s="24">
        <f t="shared" si="0"/>
        <v>0</v>
      </c>
      <c r="E35" s="16">
        <f t="shared" si="1"/>
        <v>0</v>
      </c>
      <c r="F35" s="33"/>
      <c r="G35" s="34"/>
    </row>
    <row r="36" spans="2:8" ht="15.75" thickTop="1" x14ac:dyDescent="0.25">
      <c r="C36" s="22" t="s">
        <v>28</v>
      </c>
      <c r="E36" s="22" t="s">
        <v>28</v>
      </c>
      <c r="F36" s="3" t="s">
        <v>29</v>
      </c>
      <c r="G36" s="3" t="s">
        <v>30</v>
      </c>
    </row>
    <row r="37" spans="2:8" ht="19.5" thickBot="1" x14ac:dyDescent="0.35">
      <c r="C37" s="2">
        <f>SUM(C6:C35)</f>
        <v>0</v>
      </c>
      <c r="E37" s="6">
        <f>SUM(E6:E36)</f>
        <v>0</v>
      </c>
      <c r="F37" s="7"/>
      <c r="G37" s="7"/>
    </row>
    <row r="38" spans="2:8" ht="25.5" thickTop="1" thickBot="1" x14ac:dyDescent="0.5">
      <c r="C38" s="93" t="s">
        <v>57</v>
      </c>
      <c r="E38" s="4" t="s">
        <v>32</v>
      </c>
      <c r="F38" s="8"/>
      <c r="G38" s="8"/>
    </row>
    <row r="39" spans="2:8" ht="22.5" thickTop="1" thickBot="1" x14ac:dyDescent="0.4">
      <c r="C39" s="94">
        <f>C37/30</f>
        <v>0</v>
      </c>
      <c r="E39" s="6">
        <f>E37/29</f>
        <v>0</v>
      </c>
      <c r="F39" s="47">
        <f>SQRT(E39)</f>
        <v>0</v>
      </c>
      <c r="G39" s="4"/>
    </row>
    <row r="40" spans="2:8" ht="16.5" thickTop="1" thickBot="1" x14ac:dyDescent="0.3">
      <c r="G40" s="48">
        <f>SQRT(30)</f>
        <v>5.4772255750516612</v>
      </c>
    </row>
    <row r="41" spans="2:8" ht="19.5" thickTop="1" x14ac:dyDescent="0.3">
      <c r="C41" s="49" t="s">
        <v>33</v>
      </c>
      <c r="G41" s="50" t="s">
        <v>34</v>
      </c>
    </row>
    <row r="42" spans="2:8" ht="19.5" thickBot="1" x14ac:dyDescent="0.35">
      <c r="E42" t="s">
        <v>48</v>
      </c>
      <c r="G42" s="51">
        <f>F39/G40</f>
        <v>0</v>
      </c>
      <c r="H42" t="s">
        <v>49</v>
      </c>
    </row>
    <row r="43" spans="2:8" ht="20.25" thickTop="1" thickBot="1" x14ac:dyDescent="0.35">
      <c r="B43" s="10" t="s">
        <v>58</v>
      </c>
      <c r="C43" s="49"/>
      <c r="D43" s="49"/>
      <c r="E43" s="10"/>
      <c r="F43" s="10"/>
      <c r="G43" s="10"/>
    </row>
    <row r="44" spans="2:8" ht="27.75" thickTop="1" thickBot="1" x14ac:dyDescent="0.4">
      <c r="C44" s="107" t="s">
        <v>59</v>
      </c>
      <c r="D44" s="108" t="s">
        <v>60</v>
      </c>
      <c r="E44" s="110"/>
      <c r="F44" s="111"/>
      <c r="G44" s="112">
        <f>SQRT((G42*G42+0.01*0.01))</f>
        <v>0.01</v>
      </c>
      <c r="H44" t="s">
        <v>49</v>
      </c>
    </row>
    <row r="45" spans="2:8" ht="15.75" thickTop="1" x14ac:dyDescent="0.25">
      <c r="B45" s="10"/>
      <c r="C45" s="10"/>
      <c r="D45" s="92"/>
      <c r="E45" s="10"/>
      <c r="F45" s="10"/>
      <c r="G45" s="10"/>
    </row>
    <row r="46" spans="2:8" ht="15.75" x14ac:dyDescent="0.25">
      <c r="B46" s="91" t="s">
        <v>61</v>
      </c>
      <c r="C46" s="91"/>
      <c r="D46" s="91"/>
      <c r="E46" s="91"/>
      <c r="F46" s="10"/>
      <c r="G46" s="10"/>
    </row>
    <row r="47" spans="2:8" x14ac:dyDescent="0.25">
      <c r="B47" s="10" t="s">
        <v>62</v>
      </c>
      <c r="C47" s="10"/>
      <c r="D47" s="10"/>
      <c r="E47" s="10"/>
      <c r="F47" s="10"/>
      <c r="G47" s="10"/>
    </row>
    <row r="48" spans="2:8" x14ac:dyDescent="0.25">
      <c r="B48" s="10" t="s">
        <v>63</v>
      </c>
    </row>
    <row r="49" spans="2:9" x14ac:dyDescent="0.25">
      <c r="B49" s="10" t="s">
        <v>64</v>
      </c>
    </row>
    <row r="51" spans="2:9" ht="15.75" thickBot="1" x14ac:dyDescent="0.3"/>
    <row r="52" spans="2:9" ht="16.5" thickTop="1" thickBot="1" x14ac:dyDescent="0.3">
      <c r="B52" s="10" t="s">
        <v>65</v>
      </c>
      <c r="G52" s="52" t="s">
        <v>66</v>
      </c>
      <c r="H52" s="138"/>
      <c r="I52" t="s">
        <v>67</v>
      </c>
    </row>
    <row r="53" spans="2:9" ht="16.5" thickTop="1" thickBot="1" x14ac:dyDescent="0.3">
      <c r="G53" s="52" t="s">
        <v>68</v>
      </c>
      <c r="H53" s="138"/>
      <c r="I53" t="s">
        <v>69</v>
      </c>
    </row>
    <row r="54" spans="2:9" ht="19.5" thickTop="1" thickBot="1" x14ac:dyDescent="0.4">
      <c r="B54" s="95" t="s">
        <v>70</v>
      </c>
      <c r="C54" s="10" t="s">
        <v>71</v>
      </c>
      <c r="D54" s="10"/>
      <c r="E54" s="10"/>
      <c r="F54" s="121" t="s">
        <v>72</v>
      </c>
      <c r="G54" s="122"/>
      <c r="H54" s="123" t="s">
        <v>73</v>
      </c>
      <c r="I54" s="97"/>
    </row>
    <row r="55" spans="2:9" ht="18.75" thickTop="1" thickBot="1" x14ac:dyDescent="0.3">
      <c r="B55" s="95" t="s">
        <v>70</v>
      </c>
      <c r="C55" s="131">
        <f>3.14/4*(2*H52*C39*H53+H52*H52*G44)</f>
        <v>0</v>
      </c>
      <c r="D55" t="s">
        <v>74</v>
      </c>
      <c r="E55" t="s">
        <v>75</v>
      </c>
    </row>
    <row r="56" spans="2:9" ht="15.75" thickBot="1" x14ac:dyDescent="0.3">
      <c r="B56" t="s">
        <v>76</v>
      </c>
    </row>
    <row r="57" spans="2:9" ht="16.5" thickTop="1" thickBot="1" x14ac:dyDescent="0.3">
      <c r="B57" s="133" t="s">
        <v>77</v>
      </c>
      <c r="C57" s="132"/>
      <c r="D57" t="s">
        <v>78</v>
      </c>
      <c r="I57" s="124"/>
    </row>
    <row r="58" spans="2:9" ht="15.75" thickTop="1" x14ac:dyDescent="0.25">
      <c r="B58" s="10" t="s">
        <v>79</v>
      </c>
      <c r="C58" s="10"/>
      <c r="D58" s="10"/>
    </row>
    <row r="59" spans="2:9" ht="15.75" thickBot="1" x14ac:dyDescent="0.3">
      <c r="B59" s="10" t="s">
        <v>80</v>
      </c>
      <c r="C59" s="10" t="s">
        <v>81</v>
      </c>
      <c r="D59" s="10"/>
      <c r="E59" s="10"/>
      <c r="F59" s="10"/>
      <c r="G59" s="10"/>
    </row>
    <row r="60" spans="2:9" ht="15.75" thickBot="1" x14ac:dyDescent="0.3">
      <c r="B60" s="10" t="s">
        <v>80</v>
      </c>
      <c r="C60" t="s">
        <v>82</v>
      </c>
      <c r="E60" s="10" t="s">
        <v>80</v>
      </c>
      <c r="F60" s="125">
        <f>C57-3.14/4*(H52*H52*C39)</f>
        <v>0</v>
      </c>
      <c r="G60" t="s">
        <v>78</v>
      </c>
    </row>
    <row r="61" spans="2:9" x14ac:dyDescent="0.25">
      <c r="B61" s="10" t="s">
        <v>83</v>
      </c>
      <c r="C61" s="134">
        <f>ABS(F60)</f>
        <v>0</v>
      </c>
      <c r="D61" t="s">
        <v>78</v>
      </c>
    </row>
    <row r="62" spans="2:9" x14ac:dyDescent="0.25">
      <c r="B62" s="10" t="s">
        <v>84</v>
      </c>
    </row>
    <row r="63" spans="2:9" ht="21" x14ac:dyDescent="0.35">
      <c r="B63" s="10" t="s">
        <v>85</v>
      </c>
    </row>
    <row r="64" spans="2:9" ht="16.5" thickBot="1" x14ac:dyDescent="0.3">
      <c r="B64" s="92" t="s">
        <v>86</v>
      </c>
      <c r="C64" s="91" t="s">
        <v>87</v>
      </c>
    </row>
    <row r="65" spans="2:9" ht="20.25" thickTop="1" thickBot="1" x14ac:dyDescent="0.35">
      <c r="B65" s="92" t="s">
        <v>86</v>
      </c>
      <c r="C65" s="126">
        <f>2*(C55+C61)</f>
        <v>0</v>
      </c>
      <c r="D65" t="s">
        <v>78</v>
      </c>
    </row>
    <row r="66" spans="2:9" ht="15.75" thickTop="1" x14ac:dyDescent="0.25">
      <c r="B66" s="10" t="s">
        <v>88</v>
      </c>
    </row>
    <row r="67" spans="2:9" x14ac:dyDescent="0.25">
      <c r="B67" s="10" t="s">
        <v>89</v>
      </c>
    </row>
    <row r="68" spans="2:9" ht="19.5" thickBot="1" x14ac:dyDescent="0.4">
      <c r="B68" s="96" t="s">
        <v>90</v>
      </c>
      <c r="C68" t="s">
        <v>91</v>
      </c>
      <c r="E68" t="s">
        <v>74</v>
      </c>
    </row>
    <row r="69" spans="2:9" ht="18.75" thickBot="1" x14ac:dyDescent="0.4">
      <c r="B69" s="96" t="s">
        <v>90</v>
      </c>
      <c r="C69" s="127">
        <f>3.14/4*H52*H52*C39</f>
        <v>0</v>
      </c>
      <c r="D69" t="s">
        <v>78</v>
      </c>
    </row>
    <row r="70" spans="2:9" x14ac:dyDescent="0.25">
      <c r="B70" t="s">
        <v>92</v>
      </c>
    </row>
    <row r="71" spans="2:9" ht="19.5" thickBot="1" x14ac:dyDescent="0.4">
      <c r="B71" s="91" t="s">
        <v>93</v>
      </c>
    </row>
    <row r="72" spans="2:9" ht="20.25" thickTop="1" thickBot="1" x14ac:dyDescent="0.35">
      <c r="B72" s="99" t="s">
        <v>94</v>
      </c>
      <c r="C72" s="100"/>
      <c r="D72" s="101"/>
      <c r="E72" s="10" t="s">
        <v>95</v>
      </c>
      <c r="F72" s="10"/>
    </row>
    <row r="73" spans="2:9" ht="15.75" thickTop="1" x14ac:dyDescent="0.25">
      <c r="B73" s="10" t="s">
        <v>96</v>
      </c>
      <c r="C73" s="10"/>
      <c r="D73" s="10"/>
      <c r="E73" s="10"/>
      <c r="F73" s="10"/>
      <c r="G73" s="10"/>
      <c r="H73" s="10"/>
      <c r="I73" s="10"/>
    </row>
    <row r="74" spans="2:9" x14ac:dyDescent="0.25">
      <c r="B74" s="52" t="s">
        <v>97</v>
      </c>
      <c r="C74" s="135">
        <f>C69-C65</f>
        <v>0</v>
      </c>
      <c r="D74" t="s">
        <v>98</v>
      </c>
      <c r="E74" s="135">
        <f>C69+C65</f>
        <v>0</v>
      </c>
      <c r="F74" t="s">
        <v>78</v>
      </c>
    </row>
    <row r="75" spans="2:9" ht="18.75" x14ac:dyDescent="0.3">
      <c r="B75" s="49" t="s">
        <v>99</v>
      </c>
      <c r="C75" s="49"/>
      <c r="D75" s="49"/>
      <c r="E75" s="49"/>
    </row>
    <row r="76" spans="2:9" ht="19.5" thickBot="1" x14ac:dyDescent="0.35">
      <c r="B76" s="103" t="s">
        <v>97</v>
      </c>
      <c r="C76" t="s">
        <v>100</v>
      </c>
      <c r="E76" t="s">
        <v>101</v>
      </c>
    </row>
    <row r="77" spans="2:9" ht="23.25" thickTop="1" thickBot="1" x14ac:dyDescent="0.4">
      <c r="B77" s="103" t="s">
        <v>70</v>
      </c>
      <c r="C77" s="98" t="s">
        <v>102</v>
      </c>
      <c r="D77" s="98"/>
      <c r="F77" s="96" t="s">
        <v>103</v>
      </c>
      <c r="G77" s="1" t="s">
        <v>104</v>
      </c>
    </row>
    <row r="78" spans="2:9" ht="20.25" thickBot="1" x14ac:dyDescent="0.4">
      <c r="B78" s="103" t="s">
        <v>70</v>
      </c>
      <c r="C78" s="129">
        <f>3.14/4*(2*H52*0.01*C39+H52*H52*0.01)</f>
        <v>0</v>
      </c>
      <c r="D78" t="s">
        <v>78</v>
      </c>
      <c r="G78" s="128" t="s">
        <v>105</v>
      </c>
    </row>
    <row r="79" spans="2:9" ht="19.5" thickBot="1" x14ac:dyDescent="0.35">
      <c r="B79" s="104" t="s">
        <v>106</v>
      </c>
      <c r="C79" s="105"/>
      <c r="D79" s="106"/>
      <c r="E79" s="10" t="s">
        <v>107</v>
      </c>
      <c r="F79" s="10"/>
      <c r="G79" s="10"/>
      <c r="I79" s="10"/>
    </row>
    <row r="80" spans="2:9" ht="18.75" x14ac:dyDescent="0.3">
      <c r="B80" s="103" t="s">
        <v>97</v>
      </c>
      <c r="C80" s="135">
        <f>C69-C78</f>
        <v>0</v>
      </c>
      <c r="D80" t="s">
        <v>98</v>
      </c>
      <c r="E80" s="135">
        <f>(C69+C65)</f>
        <v>0</v>
      </c>
      <c r="F80" t="s">
        <v>78</v>
      </c>
    </row>
    <row r="81" spans="2:7" ht="15.75" x14ac:dyDescent="0.25">
      <c r="B81" s="10" t="s">
        <v>108</v>
      </c>
      <c r="C81" s="102"/>
    </row>
    <row r="82" spans="2:7" x14ac:dyDescent="0.25">
      <c r="B82" t="s">
        <v>109</v>
      </c>
    </row>
    <row r="83" spans="2:7" ht="15.75" x14ac:dyDescent="0.25">
      <c r="B83" t="s">
        <v>110</v>
      </c>
    </row>
    <row r="84" spans="2:7" x14ac:dyDescent="0.25">
      <c r="B84" t="s">
        <v>111</v>
      </c>
      <c r="E84" s="130" t="s">
        <v>112</v>
      </c>
      <c r="F84" s="130"/>
      <c r="G84" s="130"/>
    </row>
    <row r="85" spans="2:7" x14ac:dyDescent="0.25">
      <c r="B85" t="s">
        <v>113</v>
      </c>
      <c r="C85" t="s">
        <v>114</v>
      </c>
    </row>
    <row r="86" spans="2:7" x14ac:dyDescent="0.25">
      <c r="B86" t="s">
        <v>115</v>
      </c>
    </row>
    <row r="87" spans="2:7" x14ac:dyDescent="0.25">
      <c r="B87" t="s">
        <v>116</v>
      </c>
    </row>
    <row r="88" spans="2:7" x14ac:dyDescent="0.25">
      <c r="B88" t="s">
        <v>117</v>
      </c>
    </row>
  </sheetData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Gráfico Alumnos 1</vt:lpstr>
      <vt:lpstr>Excel ALUMNOS 1</vt:lpstr>
      <vt:lpstr>libre</vt:lpstr>
      <vt:lpstr>diam cil</vt:lpstr>
      <vt:lpstr>altur cil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Hugo Mastricola</cp:lastModifiedBy>
  <cp:revision/>
  <dcterms:created xsi:type="dcterms:W3CDTF">2024-03-29T00:37:13Z</dcterms:created>
  <dcterms:modified xsi:type="dcterms:W3CDTF">2024-05-01T12:40:18Z</dcterms:modified>
  <cp:category/>
  <cp:contentStatus/>
</cp:coreProperties>
</file>