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in\OneDrive\Documentos\operativa\Progrmación Lineal\"/>
    </mc:Choice>
  </mc:AlternateContent>
  <xr:revisionPtr revIDLastSave="0" documentId="13_ncr:1_{319E6503-8CE6-4BDF-8BC8-25368F7C5A78}" xr6:coauthVersionLast="47" xr6:coauthVersionMax="47" xr10:uidLastSave="{00000000-0000-0000-0000-000000000000}"/>
  <bookViews>
    <workbookView xWindow="28680" yWindow="-120" windowWidth="20730" windowHeight="11310" firstSheet="6" activeTab="12" xr2:uid="{00000000-000D-0000-FFFF-FFFF00000000}"/>
  </bookViews>
  <sheets>
    <sheet name="Final" sheetId="13" r:id="rId1"/>
    <sheet name="Informe de respuestas 1" sheetId="4" r:id="rId2"/>
    <sheet name="Informe de confidencialidad 1" sheetId="5" r:id="rId3"/>
    <sheet name="Informe de límites 1" sheetId="6" r:id="rId4"/>
    <sheet name="Ejercio1" sheetId="1" r:id="rId5"/>
    <sheet name="Informe de respuestas 2" sheetId="7" r:id="rId6"/>
    <sheet name="5" sheetId="11" r:id="rId7"/>
    <sheet name="Informe de confidencialidad 2" sheetId="8" r:id="rId8"/>
    <sheet name="Informe de límites 2" sheetId="9" r:id="rId9"/>
    <sheet name="eJERCICIO2" sheetId="2" r:id="rId10"/>
    <sheet name="25" sheetId="3" r:id="rId11"/>
    <sheet name="4" sheetId="10" r:id="rId12"/>
    <sheet name="7" sheetId="12" r:id="rId13"/>
  </sheets>
  <definedNames>
    <definedName name="solver_adj" localSheetId="10" hidden="1">'25'!$D$14:$E$14</definedName>
    <definedName name="solver_adj" localSheetId="9" hidden="1">eJERCICIO2!$C$12:$D$12</definedName>
    <definedName name="solver_adj" localSheetId="4" hidden="1">Ejercio1!$C$12:$D$12</definedName>
    <definedName name="solver_adj" localSheetId="0" hidden="1">Final!$R$10:$S$10</definedName>
    <definedName name="solver_cvg" localSheetId="10" hidden="1">0.0001</definedName>
    <definedName name="solver_cvg" localSheetId="9" hidden="1">0.0001</definedName>
    <definedName name="solver_cvg" localSheetId="4" hidden="1">0.0001</definedName>
    <definedName name="solver_cvg" localSheetId="0" hidden="1">0.0001</definedName>
    <definedName name="solver_drv" localSheetId="10" hidden="1">2</definedName>
    <definedName name="solver_drv" localSheetId="9" hidden="1">1</definedName>
    <definedName name="solver_drv" localSheetId="4" hidden="1">1</definedName>
    <definedName name="solver_drv" localSheetId="0" hidden="1">1</definedName>
    <definedName name="solver_eng" localSheetId="10" hidden="1">1</definedName>
    <definedName name="solver_eng" localSheetId="9" hidden="1">1</definedName>
    <definedName name="solver_eng" localSheetId="4" hidden="1">1</definedName>
    <definedName name="solver_eng" localSheetId="0" hidden="1">2</definedName>
    <definedName name="solver_est" localSheetId="10" hidden="1">1</definedName>
    <definedName name="solver_est" localSheetId="9" hidden="1">1</definedName>
    <definedName name="solver_est" localSheetId="4" hidden="1">1</definedName>
    <definedName name="solver_est" localSheetId="0" hidden="1">1</definedName>
    <definedName name="solver_itr" localSheetId="10" hidden="1">2147483647</definedName>
    <definedName name="solver_itr" localSheetId="9" hidden="1">2147483647</definedName>
    <definedName name="solver_itr" localSheetId="4" hidden="1">2147483647</definedName>
    <definedName name="solver_itr" localSheetId="0" hidden="1">2147483647</definedName>
    <definedName name="solver_lhs1" localSheetId="10" hidden="1">'25'!$D$14:$E$14</definedName>
    <definedName name="solver_lhs1" localSheetId="9" hidden="1">eJERCICIO2!$C$12:$D$12</definedName>
    <definedName name="solver_lhs1" localSheetId="4" hidden="1">Ejercio1!$C$12:$D$12</definedName>
    <definedName name="solver_lhs1" localSheetId="0" hidden="1">Final!$R$10:$S$10</definedName>
    <definedName name="solver_lhs2" localSheetId="10" hidden="1">'25'!$F$10</definedName>
    <definedName name="solver_lhs2" localSheetId="9" hidden="1">eJERCICIO2!$E$7</definedName>
    <definedName name="solver_lhs2" localSheetId="4" hidden="1">Ejercio1!$E$7</definedName>
    <definedName name="solver_lhs2" localSheetId="0" hidden="1">Final!$T$14</definedName>
    <definedName name="solver_lhs3" localSheetId="10" hidden="1">'25'!$F$11</definedName>
    <definedName name="solver_lhs3" localSheetId="9" hidden="1">eJERCICIO2!$E$8</definedName>
    <definedName name="solver_lhs3" localSheetId="4" hidden="1">Ejercio1!$E$8</definedName>
    <definedName name="solver_lhs3" localSheetId="0" hidden="1">Final!$T$15</definedName>
    <definedName name="solver_lhs4" localSheetId="10" hidden="1">'25'!$F$12</definedName>
    <definedName name="solver_lhs4" localSheetId="9" hidden="1">eJERCICIO2!$E$9</definedName>
    <definedName name="solver_lhs4" localSheetId="4" hidden="1">Ejercio1!$E$9</definedName>
    <definedName name="solver_lhs4" localSheetId="0" hidden="1">Final!$T$16</definedName>
    <definedName name="solver_mip" localSheetId="10" hidden="1">2147483647</definedName>
    <definedName name="solver_mip" localSheetId="9" hidden="1">2147483647</definedName>
    <definedName name="solver_mip" localSheetId="4" hidden="1">2147483647</definedName>
    <definedName name="solver_mip" localSheetId="0" hidden="1">2147483647</definedName>
    <definedName name="solver_mni" localSheetId="10" hidden="1">30</definedName>
    <definedName name="solver_mni" localSheetId="9" hidden="1">30</definedName>
    <definedName name="solver_mni" localSheetId="4" hidden="1">30</definedName>
    <definedName name="solver_mni" localSheetId="0" hidden="1">30</definedName>
    <definedName name="solver_mrt" localSheetId="10" hidden="1">0.075</definedName>
    <definedName name="solver_mrt" localSheetId="9" hidden="1">0.075</definedName>
    <definedName name="solver_mrt" localSheetId="4" hidden="1">0.075</definedName>
    <definedName name="solver_mrt" localSheetId="0" hidden="1">0.075</definedName>
    <definedName name="solver_msl" localSheetId="10" hidden="1">2</definedName>
    <definedName name="solver_msl" localSheetId="9" hidden="1">2</definedName>
    <definedName name="solver_msl" localSheetId="4" hidden="1">2</definedName>
    <definedName name="solver_msl" localSheetId="0" hidden="1">2</definedName>
    <definedName name="solver_neg" localSheetId="10" hidden="1">1</definedName>
    <definedName name="solver_neg" localSheetId="9" hidden="1">1</definedName>
    <definedName name="solver_neg" localSheetId="4" hidden="1">1</definedName>
    <definedName name="solver_neg" localSheetId="0" hidden="1">1</definedName>
    <definedName name="solver_nod" localSheetId="10" hidden="1">2147483647</definedName>
    <definedName name="solver_nod" localSheetId="9" hidden="1">2147483647</definedName>
    <definedName name="solver_nod" localSheetId="4" hidden="1">2147483647</definedName>
    <definedName name="solver_nod" localSheetId="0" hidden="1">2147483647</definedName>
    <definedName name="solver_num" localSheetId="10" hidden="1">4</definedName>
    <definedName name="solver_num" localSheetId="9" hidden="1">4</definedName>
    <definedName name="solver_num" localSheetId="4" hidden="1">4</definedName>
    <definedName name="solver_num" localSheetId="0" hidden="1">4</definedName>
    <definedName name="solver_nwt" localSheetId="10" hidden="1">1</definedName>
    <definedName name="solver_nwt" localSheetId="9" hidden="1">1</definedName>
    <definedName name="solver_nwt" localSheetId="4" hidden="1">1</definedName>
    <definedName name="solver_nwt" localSheetId="0" hidden="1">1</definedName>
    <definedName name="solver_opt" localSheetId="10" hidden="1">'25'!$E$15</definedName>
    <definedName name="solver_opt" localSheetId="9" hidden="1">eJERCICIO2!$D$14</definedName>
    <definedName name="solver_opt" localSheetId="4" hidden="1">Ejercio1!$D$14</definedName>
    <definedName name="solver_opt" localSheetId="0" hidden="1">Final!$T$10</definedName>
    <definedName name="solver_pre" localSheetId="10" hidden="1">0.000001</definedName>
    <definedName name="solver_pre" localSheetId="9" hidden="1">0.000001</definedName>
    <definedName name="solver_pre" localSheetId="4" hidden="1">0.000001</definedName>
    <definedName name="solver_pre" localSheetId="0" hidden="1">0.000001</definedName>
    <definedName name="solver_rbv" localSheetId="10" hidden="1">2</definedName>
    <definedName name="solver_rbv" localSheetId="9" hidden="1">1</definedName>
    <definedName name="solver_rbv" localSheetId="4" hidden="1">1</definedName>
    <definedName name="solver_rbv" localSheetId="0" hidden="1">1</definedName>
    <definedName name="solver_rel1" localSheetId="10" hidden="1">3</definedName>
    <definedName name="solver_rel1" localSheetId="9" hidden="1">3</definedName>
    <definedName name="solver_rel1" localSheetId="4" hidden="1">3</definedName>
    <definedName name="solver_rel1" localSheetId="0" hidden="1">3</definedName>
    <definedName name="solver_rel2" localSheetId="10" hidden="1">3</definedName>
    <definedName name="solver_rel2" localSheetId="9" hidden="1">1</definedName>
    <definedName name="solver_rel2" localSheetId="4" hidden="1">1</definedName>
    <definedName name="solver_rel2" localSheetId="0" hidden="1">1</definedName>
    <definedName name="solver_rel3" localSheetId="10" hidden="1">3</definedName>
    <definedName name="solver_rel3" localSheetId="9" hidden="1">1</definedName>
    <definedName name="solver_rel3" localSheetId="4" hidden="1">1</definedName>
    <definedName name="solver_rel3" localSheetId="0" hidden="1">1</definedName>
    <definedName name="solver_rel4" localSheetId="10" hidden="1">3</definedName>
    <definedName name="solver_rel4" localSheetId="9" hidden="1">3</definedName>
    <definedName name="solver_rel4" localSheetId="4" hidden="1">1</definedName>
    <definedName name="solver_rel4" localSheetId="0" hidden="1">1</definedName>
    <definedName name="solver_rhs1" localSheetId="10" hidden="1">0</definedName>
    <definedName name="solver_rhs1" localSheetId="9" hidden="1">0</definedName>
    <definedName name="solver_rhs1" localSheetId="4" hidden="1">0</definedName>
    <definedName name="solver_rhs1" localSheetId="0" hidden="1">0</definedName>
    <definedName name="solver_rhs2" localSheetId="10" hidden="1">'25'!$G$10</definedName>
    <definedName name="solver_rhs2" localSheetId="9" hidden="1">eJERCICIO2!$F$7</definedName>
    <definedName name="solver_rhs2" localSheetId="4" hidden="1">Ejercio1!$F$7</definedName>
    <definedName name="solver_rhs2" localSheetId="0" hidden="1">Final!$V$14</definedName>
    <definedName name="solver_rhs3" localSheetId="10" hidden="1">'25'!$G$11</definedName>
    <definedName name="solver_rhs3" localSheetId="9" hidden="1">eJERCICIO2!$F$8</definedName>
    <definedName name="solver_rhs3" localSheetId="4" hidden="1">Ejercio1!$F$8</definedName>
    <definedName name="solver_rhs3" localSheetId="0" hidden="1">Final!$V$15</definedName>
    <definedName name="solver_rhs4" localSheetId="10" hidden="1">'25'!$G$12</definedName>
    <definedName name="solver_rhs4" localSheetId="9" hidden="1">eJERCICIO2!$F$9</definedName>
    <definedName name="solver_rhs4" localSheetId="4" hidden="1">Ejercio1!$F$9</definedName>
    <definedName name="solver_rhs4" localSheetId="0" hidden="1">Final!$V$16</definedName>
    <definedName name="solver_rlx" localSheetId="10" hidden="1">2</definedName>
    <definedName name="solver_rlx" localSheetId="9" hidden="1">2</definedName>
    <definedName name="solver_rlx" localSheetId="4" hidden="1">2</definedName>
    <definedName name="solver_rlx" localSheetId="0" hidden="1">2</definedName>
    <definedName name="solver_rsd" localSheetId="10" hidden="1">0</definedName>
    <definedName name="solver_rsd" localSheetId="9" hidden="1">0</definedName>
    <definedName name="solver_rsd" localSheetId="4" hidden="1">0</definedName>
    <definedName name="solver_rsd" localSheetId="0" hidden="1">0</definedName>
    <definedName name="solver_scl" localSheetId="10" hidden="1">2</definedName>
    <definedName name="solver_scl" localSheetId="9" hidden="1">1</definedName>
    <definedName name="solver_scl" localSheetId="4" hidden="1">1</definedName>
    <definedName name="solver_scl" localSheetId="0" hidden="1">1</definedName>
    <definedName name="solver_sho" localSheetId="10" hidden="1">2</definedName>
    <definedName name="solver_sho" localSheetId="9" hidden="1">2</definedName>
    <definedName name="solver_sho" localSheetId="4" hidden="1">2</definedName>
    <definedName name="solver_sho" localSheetId="0" hidden="1">2</definedName>
    <definedName name="solver_sho" localSheetId="3" hidden="1">2</definedName>
    <definedName name="solver_sho" localSheetId="8" hidden="1">2</definedName>
    <definedName name="solver_ssz" localSheetId="10" hidden="1">100</definedName>
    <definedName name="solver_ssz" localSheetId="9" hidden="1">100</definedName>
    <definedName name="solver_ssz" localSheetId="4" hidden="1">100</definedName>
    <definedName name="solver_ssz" localSheetId="0" hidden="1">100</definedName>
    <definedName name="solver_tim" localSheetId="10" hidden="1">2147483647</definedName>
    <definedName name="solver_tim" localSheetId="9" hidden="1">2147483647</definedName>
    <definedName name="solver_tim" localSheetId="4" hidden="1">2147483647</definedName>
    <definedName name="solver_tim" localSheetId="0" hidden="1">2147483647</definedName>
    <definedName name="solver_tol" localSheetId="10" hidden="1">0.01</definedName>
    <definedName name="solver_tol" localSheetId="9" hidden="1">0.01</definedName>
    <definedName name="solver_tol" localSheetId="4" hidden="1">0.01</definedName>
    <definedName name="solver_tol" localSheetId="0" hidden="1">0.01</definedName>
    <definedName name="solver_typ" localSheetId="10" hidden="1">2</definedName>
    <definedName name="solver_typ" localSheetId="9" hidden="1">2</definedName>
    <definedName name="solver_typ" localSheetId="4" hidden="1">1</definedName>
    <definedName name="solver_typ" localSheetId="0" hidden="1">1</definedName>
    <definedName name="solver_val" localSheetId="10" hidden="1">0</definedName>
    <definedName name="solver_val" localSheetId="9" hidden="1">0</definedName>
    <definedName name="solver_val" localSheetId="4" hidden="1">0</definedName>
    <definedName name="solver_val" localSheetId="0" hidden="1">0</definedName>
    <definedName name="solver_ver" localSheetId="10" hidden="1">3</definedName>
    <definedName name="solver_ver" localSheetId="9" hidden="1">3</definedName>
    <definedName name="solver_ver" localSheetId="4" hidden="1">3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3" l="1"/>
  <c r="H24" i="13"/>
  <c r="I24" i="13"/>
  <c r="J24" i="13"/>
  <c r="K24" i="13"/>
  <c r="L24" i="13"/>
  <c r="M24" i="13"/>
  <c r="J23" i="13"/>
  <c r="K23" i="13"/>
  <c r="L23" i="13"/>
  <c r="M23" i="13"/>
  <c r="N27" i="13" s="1"/>
  <c r="I23" i="13"/>
  <c r="P15" i="13"/>
  <c r="O19" i="13" s="1"/>
  <c r="T16" i="13"/>
  <c r="T15" i="13"/>
  <c r="T14" i="13"/>
  <c r="T10" i="13"/>
  <c r="H27" i="13"/>
  <c r="H28" i="13" s="1"/>
  <c r="J28" i="13"/>
  <c r="K27" i="13"/>
  <c r="K28" i="13" s="1"/>
  <c r="O25" i="13"/>
  <c r="P16" i="13"/>
  <c r="P17" i="13"/>
  <c r="P23" i="13" l="1"/>
  <c r="I27" i="13"/>
  <c r="I28" i="13" s="1"/>
  <c r="L27" i="13"/>
  <c r="L28" i="13" s="1"/>
  <c r="P25" i="13"/>
  <c r="P24" i="13"/>
  <c r="M19" i="13" l="1"/>
  <c r="L19" i="13"/>
  <c r="L20" i="13" s="1"/>
  <c r="K19" i="13"/>
  <c r="K20" i="13" s="1"/>
  <c r="J19" i="13"/>
  <c r="J20" i="13" s="1"/>
  <c r="I19" i="13"/>
  <c r="I20" i="13" s="1"/>
  <c r="H19" i="13"/>
  <c r="H20" i="13" s="1"/>
  <c r="D14" i="13"/>
  <c r="E9" i="13"/>
  <c r="E8" i="13"/>
  <c r="E7" i="13"/>
  <c r="F12" i="3" l="1"/>
  <c r="F11" i="3"/>
  <c r="F10" i="3"/>
  <c r="E15" i="3"/>
  <c r="M32" i="2"/>
  <c r="M33" i="2" s="1"/>
  <c r="L32" i="2"/>
  <c r="L33" i="2" s="1"/>
  <c r="I32" i="2"/>
  <c r="H32" i="2"/>
  <c r="H29" i="2"/>
  <c r="Q30" i="2"/>
  <c r="I28" i="2"/>
  <c r="J28" i="2"/>
  <c r="M28" i="2"/>
  <c r="N28" i="2"/>
  <c r="K33" i="2"/>
  <c r="I33" i="2"/>
  <c r="H33" i="2"/>
  <c r="K32" i="2"/>
  <c r="J33" i="2"/>
  <c r="Q28" i="2"/>
  <c r="I25" i="2"/>
  <c r="I29" i="2" s="1"/>
  <c r="J25" i="2"/>
  <c r="J29" i="2" s="1"/>
  <c r="K25" i="2"/>
  <c r="K28" i="2" s="1"/>
  <c r="L25" i="2"/>
  <c r="L28" i="2" s="1"/>
  <c r="M25" i="2"/>
  <c r="M29" i="2" s="1"/>
  <c r="N25" i="2"/>
  <c r="N29" i="2" s="1"/>
  <c r="Q29" i="2" s="1"/>
  <c r="H25" i="2"/>
  <c r="H28" i="2" s="1"/>
  <c r="Q25" i="2"/>
  <c r="Q23" i="2"/>
  <c r="Q16" i="2"/>
  <c r="Q17" i="2"/>
  <c r="Q15" i="2"/>
  <c r="I20" i="2"/>
  <c r="M20" i="2"/>
  <c r="M19" i="2"/>
  <c r="L19" i="2"/>
  <c r="L20" i="2" s="1"/>
  <c r="K19" i="2"/>
  <c r="K20" i="2" s="1"/>
  <c r="J19" i="2"/>
  <c r="J20" i="2" s="1"/>
  <c r="I19" i="2"/>
  <c r="H19" i="2"/>
  <c r="H20" i="2" s="1"/>
  <c r="N19" i="2"/>
  <c r="D14" i="2"/>
  <c r="E9" i="2"/>
  <c r="E8" i="2"/>
  <c r="E7" i="2"/>
  <c r="D14" i="1"/>
  <c r="E9" i="1"/>
  <c r="E8" i="1"/>
  <c r="E7" i="1"/>
  <c r="L29" i="2" l="1"/>
  <c r="K29" i="2"/>
  <c r="N32" i="2"/>
  <c r="Q24" i="2"/>
</calcChain>
</file>

<file path=xl/sharedStrings.xml><?xml version="1.0" encoding="utf-8"?>
<sst xmlns="http://schemas.openxmlformats.org/spreadsheetml/2006/main" count="369" uniqueCount="125">
  <si>
    <r>
      <t xml:space="preserve">)        </t>
    </r>
    <r>
      <rPr>
        <sz val="11"/>
        <color theme="1"/>
        <rFont val="Arial"/>
        <family val="2"/>
      </rPr>
      <t>8x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+ 4x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Arial"/>
        <family val="2"/>
      </rPr>
      <t xml:space="preserve">  160</t>
    </r>
  </si>
  <si>
    <r>
      <t xml:space="preserve">           2x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+ 6x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 xml:space="preserve">£  </t>
    </r>
    <r>
      <rPr>
        <sz val="11"/>
        <color theme="1"/>
        <rFont val="Arial"/>
        <family val="2"/>
      </rPr>
      <t xml:space="preserve">  60</t>
    </r>
  </si>
  <si>
    <r>
      <t xml:space="preserve">           6x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+ 5x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Arial"/>
        <family val="2"/>
      </rPr>
      <t xml:space="preserve">  150</t>
    </r>
  </si>
  <si>
    <r>
      <t>Z = 30x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+ 40x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(máx)</t>
    </r>
  </si>
  <si>
    <t>X1</t>
  </si>
  <si>
    <t>X2</t>
  </si>
  <si>
    <t>Microsoft Excel 14.0 Informe de respuestas</t>
  </si>
  <si>
    <t>Hoja de cálculo: [Libro2]Hoja1</t>
  </si>
  <si>
    <t>Informe creado: 29/03/2017 13:52:11</t>
  </si>
  <si>
    <t>Resultado: Solver encontró una solución. Se cumplen todas las restricciones y condiciones óptimas.</t>
  </si>
  <si>
    <t>Motor de Solver</t>
  </si>
  <si>
    <t>Motor: GRG Nonlinear</t>
  </si>
  <si>
    <t>Tiempo de la solución: 0,047 segundos.</t>
  </si>
  <si>
    <t>Iteraciones: 3 Subproblemas: 0</t>
  </si>
  <si>
    <t>Opciones de Solver</t>
  </si>
  <si>
    <t>Tiempo máximo Ilimitado,  Iteraciones Ilimitado, Precision 0,000001, Usar escala automática</t>
  </si>
  <si>
    <t xml:space="preserve"> Convergencia 0,0001, Tamaño de población 100, Valor de inicialización aleatorio 0, Adelantada de derivados, Requerir límites</t>
  </si>
  <si>
    <t>Máximo de subproblemas Ilimitado, Máximo de soluciones de enteros Ilimitado, Tolerancia de enteros 1%, Asumir no negativo</t>
  </si>
  <si>
    <t>Celda objetivo (Máx.)</t>
  </si>
  <si>
    <t>Celda</t>
  </si>
  <si>
    <t>Nombre</t>
  </si>
  <si>
    <t>Valor original</t>
  </si>
  <si>
    <t>Valor final</t>
  </si>
  <si>
    <t>Celdas de variables</t>
  </si>
  <si>
    <t>Entero</t>
  </si>
  <si>
    <t>Restricciones</t>
  </si>
  <si>
    <t>Valor de la celda</t>
  </si>
  <si>
    <t>Fórmula</t>
  </si>
  <si>
    <t>Estado</t>
  </si>
  <si>
    <t>Demora</t>
  </si>
  <si>
    <t>$D$14</t>
  </si>
  <si>
    <t>$C$12</t>
  </si>
  <si>
    <t>Continuar</t>
  </si>
  <si>
    <t>$D$12</t>
  </si>
  <si>
    <t>$E$7</t>
  </si>
  <si>
    <t>$E$7&lt;=$F$7</t>
  </si>
  <si>
    <t>Vinculante</t>
  </si>
  <si>
    <t>$E$8</t>
  </si>
  <si>
    <t>$E$8&lt;=$F$8</t>
  </si>
  <si>
    <t>$E$9</t>
  </si>
  <si>
    <t>$E$9&lt;=$F$9</t>
  </si>
  <si>
    <t>No vinculante</t>
  </si>
  <si>
    <t>$C$12&gt;=0</t>
  </si>
  <si>
    <t>$D$12&gt;=0</t>
  </si>
  <si>
    <t>Microsoft Excel 14.0 Informe de confidencialidad</t>
  </si>
  <si>
    <t>Final</t>
  </si>
  <si>
    <t>Valor</t>
  </si>
  <si>
    <t>Reducido</t>
  </si>
  <si>
    <t>Degradado</t>
  </si>
  <si>
    <t>Lagrange</t>
  </si>
  <si>
    <t>Multiplicador</t>
  </si>
  <si>
    <t>Microsoft Excel 14.0 Informe de límites</t>
  </si>
  <si>
    <t>Objetivo</t>
  </si>
  <si>
    <t>Variable</t>
  </si>
  <si>
    <t>Inferior</t>
  </si>
  <si>
    <t>Límite</t>
  </si>
  <si>
    <t>Resultado</t>
  </si>
  <si>
    <t>Superior</t>
  </si>
  <si>
    <r>
      <t>2x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- 3x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 xml:space="preserve">£ </t>
    </r>
    <r>
      <rPr>
        <sz val="11"/>
        <color theme="1"/>
        <rFont val="Arial"/>
        <family val="2"/>
      </rPr>
      <t xml:space="preserve"> 6</t>
    </r>
  </si>
  <si>
    <r>
      <t xml:space="preserve">        2x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 xml:space="preserve">£ </t>
    </r>
    <r>
      <rPr>
        <sz val="11"/>
        <color theme="1"/>
        <rFont val="Arial"/>
        <family val="2"/>
      </rPr>
      <t xml:space="preserve"> 4</t>
    </r>
  </si>
  <si>
    <r>
      <t xml:space="preserve"> 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+ 4x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Arial"/>
        <family val="2"/>
      </rPr>
      <t xml:space="preserve">  8</t>
    </r>
  </si>
  <si>
    <r>
      <t>Z = 6x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+ 4x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(máx - mín)</t>
    </r>
  </si>
  <si>
    <t>Hoja de cálculo: [Libro2]eJERCICIO2</t>
  </si>
  <si>
    <t>Informe creado: 29/03/2017 14:08:16</t>
  </si>
  <si>
    <t>Tiempo de la solución: 0,015 segundos.</t>
  </si>
  <si>
    <t>Iteraciones: 2 Subproblemas: 0</t>
  </si>
  <si>
    <t>Celda objetivo (Mín)</t>
  </si>
  <si>
    <t>$E$9&gt;=$F$9</t>
  </si>
  <si>
    <t>x1</t>
  </si>
  <si>
    <t>x2</t>
  </si>
  <si>
    <t>x3</t>
  </si>
  <si>
    <t>x4</t>
  </si>
  <si>
    <t>x5</t>
  </si>
  <si>
    <t>l1</t>
  </si>
  <si>
    <t>bk</t>
  </si>
  <si>
    <t>xk</t>
  </si>
  <si>
    <t>ck</t>
  </si>
  <si>
    <t>CJ</t>
  </si>
  <si>
    <t>ZJ</t>
  </si>
  <si>
    <t>ZJ-CJ</t>
  </si>
  <si>
    <r>
      <t>25)</t>
    </r>
    <r>
      <rPr>
        <sz val="12"/>
        <color theme="1"/>
        <rFont val="Times New Roman"/>
        <family val="1"/>
      </rPr>
      <t xml:space="preserve"> Un atleta debe tomar por lo menos 4 unidades de vitamina A, 6 unidades de vitamina B y 12 unidades de vitamina C cada día. Hay dos productos en polvo, MX 1 y MX2, que por  cada frasco contienen las siguientes unidades de esas vitaminas:</t>
    </r>
  </si>
  <si>
    <t>A</t>
  </si>
  <si>
    <t>B</t>
  </si>
  <si>
    <t>C</t>
  </si>
  <si>
    <t>MX1</t>
  </si>
  <si>
    <t>MX2</t>
  </si>
  <si>
    <t>Si el precio de un frasco de MX1 ES DE $5000 y el de un frasco de MX2 es de $8000, averigüe como deben mezclarse ambos productos para obtener la vitaminas deseadas con el mínimo precio.</t>
  </si>
  <si>
    <t>x</t>
  </si>
  <si>
    <t>cj</t>
  </si>
  <si>
    <t>4)</t>
  </si>
  <si>
    <r>
      <t>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  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Arial"/>
        <family val="2"/>
      </rPr>
      <t xml:space="preserve">   8</t>
    </r>
  </si>
  <si>
    <r>
      <t xml:space="preserve"> 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+ 3x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Arial"/>
        <family val="2"/>
      </rPr>
      <t xml:space="preserve"> 12</t>
    </r>
  </si>
  <si>
    <r>
      <t>-x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+ 2x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Arial"/>
        <family val="2"/>
      </rPr>
      <t xml:space="preserve">   4</t>
    </r>
  </si>
  <si>
    <r>
      <t>Z = 2x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+ 6x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(máx)</t>
    </r>
  </si>
  <si>
    <t>5)</t>
  </si>
  <si>
    <r>
      <t>-2x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 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Arial"/>
        <family val="2"/>
      </rPr>
      <t xml:space="preserve">  4</t>
    </r>
  </si>
  <si>
    <r>
      <t xml:space="preserve"> 2x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-   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Arial"/>
        <family val="2"/>
      </rPr>
      <t xml:space="preserve">  2</t>
    </r>
  </si>
  <si>
    <r>
      <t xml:space="preserve"> 3x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- 3x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Arial"/>
        <family val="2"/>
      </rPr>
      <t xml:space="preserve">  3</t>
    </r>
  </si>
  <si>
    <r>
      <t>Z = 4x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+ 2x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(máx)</t>
    </r>
  </si>
  <si>
    <t>7)</t>
  </si>
  <si>
    <r>
      <t>-5x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+ 3x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Arial"/>
        <family val="2"/>
      </rPr>
      <t xml:space="preserve">  15</t>
    </r>
  </si>
  <si>
    <r>
      <t xml:space="preserve">   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  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Arial"/>
        <family val="2"/>
      </rPr>
      <t xml:space="preserve">    4</t>
    </r>
  </si>
  <si>
    <r>
      <t xml:space="preserve"> 2x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  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Arial"/>
        <family val="2"/>
      </rPr>
      <t xml:space="preserve">  10</t>
    </r>
  </si>
  <si>
    <r>
      <t>Z = 2x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(máx)</t>
    </r>
  </si>
  <si>
    <t>r1</t>
  </si>
  <si>
    <t>r3</t>
  </si>
  <si>
    <t>r2</t>
  </si>
  <si>
    <t>Optimos Alternativos</t>
  </si>
  <si>
    <t>X1 Cantidad de Producto MXI</t>
  </si>
  <si>
    <t>X2 Cantidad de Producto Mx2</t>
  </si>
  <si>
    <t>5000X1 + 8000 X2</t>
  </si>
  <si>
    <t>mayor</t>
  </si>
  <si>
    <t>4x1 + 1 X2</t>
  </si>
  <si>
    <t>1X1 + 6X2</t>
  </si>
  <si>
    <t>4x1 + 6X2</t>
  </si>
  <si>
    <t>R2</t>
  </si>
  <si>
    <t>Zmin</t>
  </si>
  <si>
    <t>D</t>
  </si>
  <si>
    <r>
      <t xml:space="preserve">        2x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>£ 1</t>
    </r>
    <r>
      <rPr>
        <sz val="11"/>
        <color theme="1"/>
        <rFont val="Arial"/>
        <family val="2"/>
      </rPr>
      <t>4</t>
    </r>
  </si>
  <si>
    <r>
      <t>Z = 6x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+ 4x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(máx )</t>
    </r>
  </si>
  <si>
    <r>
      <t>2x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- 3x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 xml:space="preserve">£ </t>
    </r>
    <r>
      <rPr>
        <sz val="11"/>
        <color theme="1"/>
        <rFont val="Arial"/>
        <family val="2"/>
      </rPr>
      <t xml:space="preserve"> 18</t>
    </r>
  </si>
  <si>
    <r>
      <t xml:space="preserve"> 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+ 4x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˂</t>
    </r>
    <r>
      <rPr>
        <sz val="11"/>
        <color theme="1"/>
        <rFont val="Calibri"/>
        <family val="2"/>
      </rPr>
      <t>=1</t>
    </r>
    <r>
      <rPr>
        <sz val="11"/>
        <color theme="1"/>
        <rFont val="Arial"/>
        <family val="2"/>
      </rPr>
      <t>6</t>
    </r>
  </si>
  <si>
    <t>Cj</t>
  </si>
  <si>
    <t>menor</t>
  </si>
  <si>
    <t>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</si>
</sst>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sz val="11"/>
      <color theme="1"/>
      <name val="Symbol"/>
      <family val="1"/>
      <charset val="2"/>
    </font>
    <font>
      <b/>
      <sz val="11"/>
      <color indexed="18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2" borderId="0" xfId="0" applyFill="1"/>
    <xf numFmtId="0" fontId="1" fillId="0" borderId="0" xfId="0" applyFont="1"/>
    <xf numFmtId="0" fontId="0" fillId="0" borderId="4" xfId="0" applyFill="1" applyBorder="1" applyAlignment="1"/>
    <xf numFmtId="0" fontId="8" fillId="0" borderId="3" xfId="0" applyFont="1" applyFill="1" applyBorder="1" applyAlignment="1">
      <alignment horizontal="center"/>
    </xf>
    <xf numFmtId="0" fontId="0" fillId="0" borderId="5" xfId="0" applyFill="1" applyBorder="1" applyAlignment="1"/>
    <xf numFmtId="0" fontId="0" fillId="0" borderId="4" xfId="0" applyNumberFormat="1" applyFill="1" applyBorder="1" applyAlignment="1"/>
    <xf numFmtId="0" fontId="0" fillId="0" borderId="5" xfId="0" applyNumberFormat="1" applyFill="1" applyBorder="1" applyAlignment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3" borderId="0" xfId="0" applyFill="1"/>
    <xf numFmtId="0" fontId="0" fillId="0" borderId="0" xfId="0" applyFill="1"/>
    <xf numFmtId="1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0" xfId="0" applyAlignment="1">
      <alignment horizontal="left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4" borderId="14" xfId="0" applyFill="1" applyBorder="1"/>
    <xf numFmtId="0" fontId="0" fillId="2" borderId="14" xfId="0" applyFill="1" applyBorder="1"/>
    <xf numFmtId="0" fontId="0" fillId="3" borderId="14" xfId="0" applyFill="1" applyBorder="1"/>
    <xf numFmtId="0" fontId="0" fillId="0" borderId="14" xfId="0" applyBorder="1"/>
    <xf numFmtId="0" fontId="0" fillId="4" borderId="15" xfId="0" applyFill="1" applyBorder="1"/>
    <xf numFmtId="0" fontId="3" fillId="0" borderId="0" xfId="0" applyFont="1" applyAlignment="1">
      <alignment horizontal="center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615950</xdr:colOff>
      <xdr:row>3</xdr:row>
      <xdr:rowOff>88900</xdr:rowOff>
    </xdr:from>
    <xdr:to>
      <xdr:col>17</xdr:col>
      <xdr:colOff>31750</xdr:colOff>
      <xdr:row>18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257800C-0271-4CD1-A8F5-22E04D82739C}"/>
            </a:ext>
          </a:extLst>
        </xdr:cNvPr>
        <xdr:cNvCxnSpPr/>
      </xdr:nvCxnSpPr>
      <xdr:spPr>
        <a:xfrm flipV="1">
          <a:off x="5187950" y="698500"/>
          <a:ext cx="2768600" cy="2673350"/>
        </a:xfrm>
        <a:prstGeom prst="line">
          <a:avLst/>
        </a:prstGeom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285750</xdr:colOff>
      <xdr:row>7</xdr:row>
      <xdr:rowOff>130175</xdr:rowOff>
    </xdr:from>
    <xdr:to>
      <xdr:col>18</xdr:col>
      <xdr:colOff>104775</xdr:colOff>
      <xdr:row>18</xdr:row>
      <xdr:rowOff>130175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604EA59-0B98-4171-B364-CE3F332CA986}"/>
            </a:ext>
          </a:extLst>
        </xdr:cNvPr>
        <xdr:cNvCxnSpPr/>
      </xdr:nvCxnSpPr>
      <xdr:spPr>
        <a:xfrm>
          <a:off x="5619750" y="1454150"/>
          <a:ext cx="2581275" cy="19907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647700</xdr:colOff>
      <xdr:row>10</xdr:row>
      <xdr:rowOff>133350</xdr:rowOff>
    </xdr:from>
    <xdr:to>
      <xdr:col>19</xdr:col>
      <xdr:colOff>19050</xdr:colOff>
      <xdr:row>16</xdr:row>
      <xdr:rowOff>104775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85457A1-21D2-4392-AB20-30BA310740F2}"/>
            </a:ext>
          </a:extLst>
        </xdr:cNvPr>
        <xdr:cNvCxnSpPr/>
      </xdr:nvCxnSpPr>
      <xdr:spPr>
        <a:xfrm>
          <a:off x="5219700" y="2000250"/>
          <a:ext cx="3095625" cy="1057275"/>
        </a:xfrm>
        <a:prstGeom prst="line">
          <a:avLst/>
        </a:prstGeom>
        <a:ln>
          <a:solidFill>
            <a:srgbClr val="7030A0"/>
          </a:solidFill>
          <a:prstDash val="dashDot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215900</xdr:colOff>
      <xdr:row>5</xdr:row>
      <xdr:rowOff>127000</xdr:rowOff>
    </xdr:from>
    <xdr:to>
      <xdr:col>21</xdr:col>
      <xdr:colOff>184150</xdr:colOff>
      <xdr:row>21</xdr:row>
      <xdr:rowOff>101600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431337F3-9840-4975-8DC8-C34BF12A3DB4}"/>
            </a:ext>
          </a:extLst>
        </xdr:cNvPr>
        <xdr:cNvCxnSpPr/>
      </xdr:nvCxnSpPr>
      <xdr:spPr>
        <a:xfrm flipV="1">
          <a:off x="5549900" y="1104900"/>
          <a:ext cx="3371850" cy="2921000"/>
        </a:xfrm>
        <a:prstGeom prst="line">
          <a:avLst/>
        </a:prstGeom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158750</xdr:colOff>
      <xdr:row>10</xdr:row>
      <xdr:rowOff>76197</xdr:rowOff>
    </xdr:from>
    <xdr:to>
      <xdr:col>13</xdr:col>
      <xdr:colOff>177800</xdr:colOff>
      <xdr:row>12</xdr:row>
      <xdr:rowOff>146047</xdr:rowOff>
    </xdr:to>
    <xdr:sp macro="" textlink="">
      <xdr:nvSpPr>
        <xdr:cNvPr id="9" name="Flecha: hacia arriba 8">
          <a:extLst>
            <a:ext uri="{FF2B5EF4-FFF2-40B4-BE49-F238E27FC236}">
              <a16:creationId xmlns:a16="http://schemas.microsoft.com/office/drawing/2014/main" id="{AD17244A-32BC-4AAF-A0AB-E4ABD0CBC185}"/>
            </a:ext>
          </a:extLst>
        </xdr:cNvPr>
        <xdr:cNvSpPr/>
      </xdr:nvSpPr>
      <xdr:spPr>
        <a:xfrm rot="2225636">
          <a:off x="6854825" y="1943097"/>
          <a:ext cx="419100" cy="4318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16</xdr:col>
      <xdr:colOff>88900</xdr:colOff>
      <xdr:row>7</xdr:row>
      <xdr:rowOff>25402</xdr:rowOff>
    </xdr:from>
    <xdr:to>
      <xdr:col>18</xdr:col>
      <xdr:colOff>101600</xdr:colOff>
      <xdr:row>9</xdr:row>
      <xdr:rowOff>95252</xdr:rowOff>
    </xdr:to>
    <xdr:sp macro="" textlink="">
      <xdr:nvSpPr>
        <xdr:cNvPr id="10" name="Flecha: hacia arriba 9">
          <a:extLst>
            <a:ext uri="{FF2B5EF4-FFF2-40B4-BE49-F238E27FC236}">
              <a16:creationId xmlns:a16="http://schemas.microsoft.com/office/drawing/2014/main" id="{776A36DB-03A3-4622-80E5-6B76D5A39C5F}"/>
            </a:ext>
          </a:extLst>
        </xdr:cNvPr>
        <xdr:cNvSpPr/>
      </xdr:nvSpPr>
      <xdr:spPr>
        <a:xfrm rot="19511734">
          <a:off x="7810500" y="1371602"/>
          <a:ext cx="419100" cy="4381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13</xdr:col>
      <xdr:colOff>142875</xdr:colOff>
      <xdr:row>6</xdr:row>
      <xdr:rowOff>142876</xdr:rowOff>
    </xdr:from>
    <xdr:to>
      <xdr:col>15</xdr:col>
      <xdr:colOff>174625</xdr:colOff>
      <xdr:row>9</xdr:row>
      <xdr:rowOff>9526</xdr:rowOff>
    </xdr:to>
    <xdr:sp macro="" textlink="">
      <xdr:nvSpPr>
        <xdr:cNvPr id="11" name="Flecha: hacia arriba 10">
          <a:extLst>
            <a:ext uri="{FF2B5EF4-FFF2-40B4-BE49-F238E27FC236}">
              <a16:creationId xmlns:a16="http://schemas.microsoft.com/office/drawing/2014/main" id="{F8BD1067-4E3F-4B66-888E-0A6471371F91}"/>
            </a:ext>
          </a:extLst>
        </xdr:cNvPr>
        <xdr:cNvSpPr/>
      </xdr:nvSpPr>
      <xdr:spPr>
        <a:xfrm rot="8069131">
          <a:off x="7264400" y="1295401"/>
          <a:ext cx="419100" cy="4381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123825</xdr:colOff>
      <xdr:row>7</xdr:row>
      <xdr:rowOff>57150</xdr:rowOff>
    </xdr:from>
    <xdr:to>
      <xdr:col>7</xdr:col>
      <xdr:colOff>409575</xdr:colOff>
      <xdr:row>18</xdr:row>
      <xdr:rowOff>57150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A8471BD1-C15B-414D-BF19-903F61E3302B}"/>
            </a:ext>
          </a:extLst>
        </xdr:cNvPr>
        <xdr:cNvCxnSpPr/>
      </xdr:nvCxnSpPr>
      <xdr:spPr>
        <a:xfrm>
          <a:off x="3171825" y="1381125"/>
          <a:ext cx="2571750" cy="1990725"/>
        </a:xfrm>
        <a:prstGeom prst="line">
          <a:avLst/>
        </a:prstGeom>
        <a:ln>
          <a:solidFill>
            <a:srgbClr val="00B0F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95250</xdr:colOff>
      <xdr:row>5</xdr:row>
      <xdr:rowOff>165100</xdr:rowOff>
    </xdr:from>
    <xdr:to>
      <xdr:col>17</xdr:col>
      <xdr:colOff>107950</xdr:colOff>
      <xdr:row>8</xdr:row>
      <xdr:rowOff>50800</xdr:rowOff>
    </xdr:to>
    <xdr:sp macro="" textlink="">
      <xdr:nvSpPr>
        <xdr:cNvPr id="13" name="Flecha: hacia arriba 12">
          <a:extLst>
            <a:ext uri="{FF2B5EF4-FFF2-40B4-BE49-F238E27FC236}">
              <a16:creationId xmlns:a16="http://schemas.microsoft.com/office/drawing/2014/main" id="{E3862DB5-0ED6-4433-AC33-1CC7B9945486}"/>
            </a:ext>
          </a:extLst>
        </xdr:cNvPr>
        <xdr:cNvSpPr/>
      </xdr:nvSpPr>
      <xdr:spPr>
        <a:xfrm rot="13172184">
          <a:off x="7613650" y="1143000"/>
          <a:ext cx="419100" cy="4381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419100</xdr:colOff>
      <xdr:row>14</xdr:row>
      <xdr:rowOff>44450</xdr:rowOff>
    </xdr:from>
    <xdr:to>
      <xdr:col>17</xdr:col>
      <xdr:colOff>180975</xdr:colOff>
      <xdr:row>20</xdr:row>
      <xdr:rowOff>19050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253B8AC8-EF4C-4FAF-BA94-8E14761F24BD}"/>
            </a:ext>
          </a:extLst>
        </xdr:cNvPr>
        <xdr:cNvCxnSpPr/>
      </xdr:nvCxnSpPr>
      <xdr:spPr>
        <a:xfrm>
          <a:off x="4991100" y="2635250"/>
          <a:ext cx="3086100" cy="1060450"/>
        </a:xfrm>
        <a:prstGeom prst="line">
          <a:avLst/>
        </a:prstGeom>
        <a:ln>
          <a:solidFill>
            <a:srgbClr val="7030A0"/>
          </a:solidFill>
          <a:prstDash val="dashDot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607786</xdr:colOff>
      <xdr:row>16</xdr:row>
      <xdr:rowOff>90715</xdr:rowOff>
    </xdr:from>
    <xdr:to>
      <xdr:col>12</xdr:col>
      <xdr:colOff>235857</xdr:colOff>
      <xdr:row>25</xdr:row>
      <xdr:rowOff>108858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6C5D0B2A-DD2A-4F2C-8090-03363A51C4BB}"/>
            </a:ext>
          </a:extLst>
        </xdr:cNvPr>
        <xdr:cNvCxnSpPr/>
      </xdr:nvCxnSpPr>
      <xdr:spPr>
        <a:xfrm>
          <a:off x="8227786" y="4435929"/>
          <a:ext cx="644071" cy="1651000"/>
        </a:xfrm>
        <a:prstGeom prst="line">
          <a:avLst/>
        </a:prstGeom>
        <a:ln w="317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625929</xdr:colOff>
      <xdr:row>21</xdr:row>
      <xdr:rowOff>136072</xdr:rowOff>
    </xdr:from>
    <xdr:to>
      <xdr:col>18</xdr:col>
      <xdr:colOff>90714</xdr:colOff>
      <xdr:row>23</xdr:row>
      <xdr:rowOff>45357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A068E4B0-0E9C-4DC3-B886-778961479D57}"/>
            </a:ext>
          </a:extLst>
        </xdr:cNvPr>
        <xdr:cNvCxnSpPr/>
      </xdr:nvCxnSpPr>
      <xdr:spPr>
        <a:xfrm>
          <a:off x="8245929" y="5388429"/>
          <a:ext cx="2004785" cy="272142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535214</xdr:colOff>
      <xdr:row>18</xdr:row>
      <xdr:rowOff>36286</xdr:rowOff>
    </xdr:from>
    <xdr:to>
      <xdr:col>15</xdr:col>
      <xdr:colOff>45357</xdr:colOff>
      <xdr:row>23</xdr:row>
      <xdr:rowOff>154215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89C98AD8-F8DA-4C41-BD3F-2FBA73C0C369}"/>
            </a:ext>
          </a:extLst>
        </xdr:cNvPr>
        <xdr:cNvCxnSpPr/>
      </xdr:nvCxnSpPr>
      <xdr:spPr>
        <a:xfrm>
          <a:off x="7393214" y="4744357"/>
          <a:ext cx="2050143" cy="102507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693964</xdr:colOff>
      <xdr:row>16</xdr:row>
      <xdr:rowOff>13607</xdr:rowOff>
    </xdr:from>
    <xdr:to>
      <xdr:col>11</xdr:col>
      <xdr:colOff>222250</xdr:colOff>
      <xdr:row>17</xdr:row>
      <xdr:rowOff>131535</xdr:rowOff>
    </xdr:to>
    <xdr:sp macro="" textlink="">
      <xdr:nvSpPr>
        <xdr:cNvPr id="25" name="Flecha: hacia arriba 24">
          <a:extLst>
            <a:ext uri="{FF2B5EF4-FFF2-40B4-BE49-F238E27FC236}">
              <a16:creationId xmlns:a16="http://schemas.microsoft.com/office/drawing/2014/main" id="{59EBD519-7E59-4AAB-8C4E-3FADAE753F9F}"/>
            </a:ext>
          </a:extLst>
        </xdr:cNvPr>
        <xdr:cNvSpPr/>
      </xdr:nvSpPr>
      <xdr:spPr>
        <a:xfrm rot="3385506">
          <a:off x="8309428" y="4363357"/>
          <a:ext cx="299357" cy="29028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13607</xdr:colOff>
      <xdr:row>21</xdr:row>
      <xdr:rowOff>31751</xdr:rowOff>
    </xdr:from>
    <xdr:to>
      <xdr:col>18</xdr:col>
      <xdr:colOff>58964</xdr:colOff>
      <xdr:row>22</xdr:row>
      <xdr:rowOff>140608</xdr:rowOff>
    </xdr:to>
    <xdr:sp macro="" textlink="">
      <xdr:nvSpPr>
        <xdr:cNvPr id="26" name="Flecha: hacia arriba 25">
          <a:extLst>
            <a:ext uri="{FF2B5EF4-FFF2-40B4-BE49-F238E27FC236}">
              <a16:creationId xmlns:a16="http://schemas.microsoft.com/office/drawing/2014/main" id="{BA24A51E-B695-468E-9450-752F7AAD7611}"/>
            </a:ext>
          </a:extLst>
        </xdr:cNvPr>
        <xdr:cNvSpPr/>
      </xdr:nvSpPr>
      <xdr:spPr>
        <a:xfrm rot="1232121">
          <a:off x="9919607" y="5284108"/>
          <a:ext cx="299357" cy="290286"/>
        </a:xfrm>
        <a:prstGeom prst="upArrow">
          <a:avLst>
            <a:gd name="adj1" fmla="val 60495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10</xdr:col>
      <xdr:colOff>430893</xdr:colOff>
      <xdr:row>18</xdr:row>
      <xdr:rowOff>122465</xdr:rowOff>
    </xdr:from>
    <xdr:to>
      <xdr:col>10</xdr:col>
      <xdr:colOff>730250</xdr:colOff>
      <xdr:row>20</xdr:row>
      <xdr:rowOff>49893</xdr:rowOff>
    </xdr:to>
    <xdr:sp macro="" textlink="">
      <xdr:nvSpPr>
        <xdr:cNvPr id="27" name="Flecha: hacia arriba 26">
          <a:extLst>
            <a:ext uri="{FF2B5EF4-FFF2-40B4-BE49-F238E27FC236}">
              <a16:creationId xmlns:a16="http://schemas.microsoft.com/office/drawing/2014/main" id="{2DEA3B4A-3A39-4C6F-9142-EE751363C29F}"/>
            </a:ext>
          </a:extLst>
        </xdr:cNvPr>
        <xdr:cNvSpPr/>
      </xdr:nvSpPr>
      <xdr:spPr>
        <a:xfrm rot="1514550">
          <a:off x="8050893" y="4830536"/>
          <a:ext cx="299357" cy="29028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10</xdr:col>
      <xdr:colOff>616857</xdr:colOff>
      <xdr:row>17</xdr:row>
      <xdr:rowOff>63499</xdr:rowOff>
    </xdr:from>
    <xdr:to>
      <xdr:col>11</xdr:col>
      <xdr:colOff>108857</xdr:colOff>
      <xdr:row>18</xdr:row>
      <xdr:rowOff>163286</xdr:rowOff>
    </xdr:to>
    <xdr:sp macro="" textlink="">
      <xdr:nvSpPr>
        <xdr:cNvPr id="28" name="Elipse 27">
          <a:extLst>
            <a:ext uri="{FF2B5EF4-FFF2-40B4-BE49-F238E27FC236}">
              <a16:creationId xmlns:a16="http://schemas.microsoft.com/office/drawing/2014/main" id="{E5D91D98-A090-4B4F-911A-0F25AE4767E3}"/>
            </a:ext>
          </a:extLst>
        </xdr:cNvPr>
        <xdr:cNvSpPr/>
      </xdr:nvSpPr>
      <xdr:spPr>
        <a:xfrm>
          <a:off x="8236857" y="4590142"/>
          <a:ext cx="254000" cy="28121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11</xdr:col>
      <xdr:colOff>99786</xdr:colOff>
      <xdr:row>20</xdr:row>
      <xdr:rowOff>108856</xdr:rowOff>
    </xdr:from>
    <xdr:to>
      <xdr:col>12</xdr:col>
      <xdr:colOff>25400</xdr:colOff>
      <xdr:row>21</xdr:row>
      <xdr:rowOff>97971</xdr:rowOff>
    </xdr:to>
    <xdr:sp macro="" textlink="">
      <xdr:nvSpPr>
        <xdr:cNvPr id="29" name="Elipse 28">
          <a:extLst>
            <a:ext uri="{FF2B5EF4-FFF2-40B4-BE49-F238E27FC236}">
              <a16:creationId xmlns:a16="http://schemas.microsoft.com/office/drawing/2014/main" id="{272EAEB9-6A73-4CB2-BD4C-8F0E6ABB52D0}"/>
            </a:ext>
          </a:extLst>
        </xdr:cNvPr>
        <xdr:cNvSpPr/>
      </xdr:nvSpPr>
      <xdr:spPr>
        <a:xfrm>
          <a:off x="8481786" y="5179785"/>
          <a:ext cx="179614" cy="17054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12</xdr:col>
      <xdr:colOff>136072</xdr:colOff>
      <xdr:row>21</xdr:row>
      <xdr:rowOff>99785</xdr:rowOff>
    </xdr:from>
    <xdr:to>
      <xdr:col>13</xdr:col>
      <xdr:colOff>61686</xdr:colOff>
      <xdr:row>22</xdr:row>
      <xdr:rowOff>88899</xdr:rowOff>
    </xdr:to>
    <xdr:sp macro="" textlink="">
      <xdr:nvSpPr>
        <xdr:cNvPr id="32" name="Elipse 31">
          <a:extLst>
            <a:ext uri="{FF2B5EF4-FFF2-40B4-BE49-F238E27FC236}">
              <a16:creationId xmlns:a16="http://schemas.microsoft.com/office/drawing/2014/main" id="{619D00D2-FB20-492C-A0B4-821207E86E8E}"/>
            </a:ext>
          </a:extLst>
        </xdr:cNvPr>
        <xdr:cNvSpPr/>
      </xdr:nvSpPr>
      <xdr:spPr>
        <a:xfrm>
          <a:off x="8772072" y="5352142"/>
          <a:ext cx="179614" cy="17054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34472</xdr:colOff>
      <xdr:row>22</xdr:row>
      <xdr:rowOff>88899</xdr:rowOff>
    </xdr:from>
    <xdr:to>
      <xdr:col>17</xdr:col>
      <xdr:colOff>214086</xdr:colOff>
      <xdr:row>23</xdr:row>
      <xdr:rowOff>78014</xdr:rowOff>
    </xdr:to>
    <xdr:sp macro="" textlink="">
      <xdr:nvSpPr>
        <xdr:cNvPr id="33" name="Elipse 32">
          <a:extLst>
            <a:ext uri="{FF2B5EF4-FFF2-40B4-BE49-F238E27FC236}">
              <a16:creationId xmlns:a16="http://schemas.microsoft.com/office/drawing/2014/main" id="{E9311332-84EA-4C5D-BC64-B9D04D48015D}"/>
            </a:ext>
          </a:extLst>
        </xdr:cNvPr>
        <xdr:cNvSpPr/>
      </xdr:nvSpPr>
      <xdr:spPr>
        <a:xfrm>
          <a:off x="9940472" y="5522685"/>
          <a:ext cx="179614" cy="17054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408214</xdr:colOff>
      <xdr:row>17</xdr:row>
      <xdr:rowOff>18143</xdr:rowOff>
    </xdr:from>
    <xdr:to>
      <xdr:col>19</xdr:col>
      <xdr:colOff>90714</xdr:colOff>
      <xdr:row>28</xdr:row>
      <xdr:rowOff>27215</xdr:rowOff>
    </xdr:to>
    <xdr:cxnSp macro="">
      <xdr:nvCxnSpPr>
        <xdr:cNvPr id="35" name="Conector recto 34">
          <a:extLst>
            <a:ext uri="{FF2B5EF4-FFF2-40B4-BE49-F238E27FC236}">
              <a16:creationId xmlns:a16="http://schemas.microsoft.com/office/drawing/2014/main" id="{D3D053D0-F34A-4F69-B2A5-AAF9FAEB8AFC}"/>
            </a:ext>
          </a:extLst>
        </xdr:cNvPr>
        <xdr:cNvCxnSpPr/>
      </xdr:nvCxnSpPr>
      <xdr:spPr>
        <a:xfrm flipH="1" flipV="1">
          <a:off x="7266214" y="4544786"/>
          <a:ext cx="3238500" cy="2004786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698500</xdr:colOff>
      <xdr:row>3</xdr:row>
      <xdr:rowOff>158750</xdr:rowOff>
    </xdr:from>
    <xdr:to>
      <xdr:col>20</xdr:col>
      <xdr:colOff>12700</xdr:colOff>
      <xdr:row>17</xdr:row>
      <xdr:rowOff>69850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CD25E48F-2D18-42C5-9249-6C9275CA37B1}"/>
            </a:ext>
          </a:extLst>
        </xdr:cNvPr>
        <xdr:cNvCxnSpPr/>
      </xdr:nvCxnSpPr>
      <xdr:spPr>
        <a:xfrm flipV="1">
          <a:off x="4508500" y="768350"/>
          <a:ext cx="3479800" cy="2489200"/>
        </a:xfrm>
        <a:prstGeom prst="line">
          <a:avLst/>
        </a:prstGeom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2</xdr:row>
      <xdr:rowOff>196850</xdr:rowOff>
    </xdr:from>
    <xdr:to>
      <xdr:col>21</xdr:col>
      <xdr:colOff>6350</xdr:colOff>
      <xdr:row>13</xdr:row>
      <xdr:rowOff>177800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0F2E7B9-6788-4F48-B630-9DADEC51B23F}"/>
            </a:ext>
          </a:extLst>
        </xdr:cNvPr>
        <xdr:cNvCxnSpPr/>
      </xdr:nvCxnSpPr>
      <xdr:spPr>
        <a:xfrm>
          <a:off x="5575300" y="603250"/>
          <a:ext cx="2609850" cy="20256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7</xdr:row>
      <xdr:rowOff>139700</xdr:rowOff>
    </xdr:from>
    <xdr:to>
      <xdr:col>24</xdr:col>
      <xdr:colOff>127000</xdr:colOff>
      <xdr:row>13</xdr:row>
      <xdr:rowOff>114300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D6D7928-E43C-4CBE-8B20-739BD9CEDB8B}"/>
            </a:ext>
          </a:extLst>
        </xdr:cNvPr>
        <xdr:cNvCxnSpPr/>
      </xdr:nvCxnSpPr>
      <xdr:spPr>
        <a:xfrm>
          <a:off x="5778500" y="1485900"/>
          <a:ext cx="3136900" cy="107950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273050</xdr:colOff>
      <xdr:row>6</xdr:row>
      <xdr:rowOff>34925</xdr:rowOff>
    </xdr:from>
    <xdr:to>
      <xdr:col>23</xdr:col>
      <xdr:colOff>63500</xdr:colOff>
      <xdr:row>13</xdr:row>
      <xdr:rowOff>15875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410EAEC6-E9F9-4D57-A6A4-9062D399E09E}"/>
            </a:ext>
          </a:extLst>
        </xdr:cNvPr>
        <xdr:cNvCxnSpPr/>
      </xdr:nvCxnSpPr>
      <xdr:spPr>
        <a:xfrm>
          <a:off x="4845050" y="1177925"/>
          <a:ext cx="3752850" cy="1247775"/>
        </a:xfrm>
        <a:prstGeom prst="line">
          <a:avLst/>
        </a:prstGeom>
        <a:ln>
          <a:solidFill>
            <a:schemeClr val="tx1"/>
          </a:solidFill>
          <a:prstDash val="dashDot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50800</xdr:colOff>
      <xdr:row>5</xdr:row>
      <xdr:rowOff>171450</xdr:rowOff>
    </xdr:from>
    <xdr:to>
      <xdr:col>19</xdr:col>
      <xdr:colOff>114300</xdr:colOff>
      <xdr:row>7</xdr:row>
      <xdr:rowOff>44450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9A836627-43A5-4A7A-B071-8515B079B819}"/>
            </a:ext>
          </a:extLst>
        </xdr:cNvPr>
        <xdr:cNvSpPr/>
      </xdr:nvSpPr>
      <xdr:spPr>
        <a:xfrm rot="19222473">
          <a:off x="7620000" y="1149350"/>
          <a:ext cx="266700" cy="241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21</xdr:col>
      <xdr:colOff>76199</xdr:colOff>
      <xdr:row>12</xdr:row>
      <xdr:rowOff>88900</xdr:rowOff>
    </xdr:from>
    <xdr:to>
      <xdr:col>22</xdr:col>
      <xdr:colOff>139699</xdr:colOff>
      <xdr:row>13</xdr:row>
      <xdr:rowOff>146050</xdr:rowOff>
    </xdr:to>
    <xdr:sp macro="" textlink="">
      <xdr:nvSpPr>
        <xdr:cNvPr id="12" name="Flecha: hacia abajo 11">
          <a:extLst>
            <a:ext uri="{FF2B5EF4-FFF2-40B4-BE49-F238E27FC236}">
              <a16:creationId xmlns:a16="http://schemas.microsoft.com/office/drawing/2014/main" id="{540B999E-105B-44E1-B9C5-EBBD187449AA}"/>
            </a:ext>
          </a:extLst>
        </xdr:cNvPr>
        <xdr:cNvSpPr/>
      </xdr:nvSpPr>
      <xdr:spPr>
        <a:xfrm rot="2085690">
          <a:off x="8254999" y="2355850"/>
          <a:ext cx="266700" cy="241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120650</xdr:colOff>
      <xdr:row>4</xdr:row>
      <xdr:rowOff>38101</xdr:rowOff>
    </xdr:from>
    <xdr:to>
      <xdr:col>9</xdr:col>
      <xdr:colOff>184150</xdr:colOff>
      <xdr:row>5</xdr:row>
      <xdr:rowOff>95251</xdr:rowOff>
    </xdr:to>
    <xdr:sp macro="" textlink="">
      <xdr:nvSpPr>
        <xdr:cNvPr id="13" name="Flecha: hacia abajo 12">
          <a:extLst>
            <a:ext uri="{FF2B5EF4-FFF2-40B4-BE49-F238E27FC236}">
              <a16:creationId xmlns:a16="http://schemas.microsoft.com/office/drawing/2014/main" id="{4335F871-F803-4D99-8887-C0AAEECA64F4}"/>
            </a:ext>
          </a:extLst>
        </xdr:cNvPr>
        <xdr:cNvSpPr/>
      </xdr:nvSpPr>
      <xdr:spPr>
        <a:xfrm rot="1541158">
          <a:off x="5657850" y="831851"/>
          <a:ext cx="266700" cy="241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133350</xdr:colOff>
      <xdr:row>7</xdr:row>
      <xdr:rowOff>158750</xdr:rowOff>
    </xdr:from>
    <xdr:to>
      <xdr:col>5</xdr:col>
      <xdr:colOff>342900</xdr:colOff>
      <xdr:row>8</xdr:row>
      <xdr:rowOff>165100</xdr:rowOff>
    </xdr:to>
    <xdr:sp macro="" textlink="">
      <xdr:nvSpPr>
        <xdr:cNvPr id="15" name="Elipse 14">
          <a:extLst>
            <a:ext uri="{FF2B5EF4-FFF2-40B4-BE49-F238E27FC236}">
              <a16:creationId xmlns:a16="http://schemas.microsoft.com/office/drawing/2014/main" id="{3213B29A-B060-436C-8E39-7C34CC0F2780}"/>
            </a:ext>
          </a:extLst>
        </xdr:cNvPr>
        <xdr:cNvSpPr/>
      </xdr:nvSpPr>
      <xdr:spPr>
        <a:xfrm>
          <a:off x="3943350" y="1504950"/>
          <a:ext cx="209550" cy="190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10</xdr:col>
      <xdr:colOff>69850</xdr:colOff>
      <xdr:row>12</xdr:row>
      <xdr:rowOff>133350</xdr:rowOff>
    </xdr:from>
    <xdr:to>
      <xdr:col>11</xdr:col>
      <xdr:colOff>76200</xdr:colOff>
      <xdr:row>13</xdr:row>
      <xdr:rowOff>139700</xdr:rowOff>
    </xdr:to>
    <xdr:sp macro="" textlink="">
      <xdr:nvSpPr>
        <xdr:cNvPr id="16" name="Elipse 15">
          <a:extLst>
            <a:ext uri="{FF2B5EF4-FFF2-40B4-BE49-F238E27FC236}">
              <a16:creationId xmlns:a16="http://schemas.microsoft.com/office/drawing/2014/main" id="{B16907AE-FDD8-499D-A613-CABDDE65288B}"/>
            </a:ext>
          </a:extLst>
        </xdr:cNvPr>
        <xdr:cNvSpPr/>
      </xdr:nvSpPr>
      <xdr:spPr>
        <a:xfrm>
          <a:off x="6013450" y="2400300"/>
          <a:ext cx="209550" cy="190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12</xdr:col>
      <xdr:colOff>152400</xdr:colOff>
      <xdr:row>9</xdr:row>
      <xdr:rowOff>12700</xdr:rowOff>
    </xdr:from>
    <xdr:to>
      <xdr:col>13</xdr:col>
      <xdr:colOff>158750</xdr:colOff>
      <xdr:row>10</xdr:row>
      <xdr:rowOff>19050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8B1DFAE5-CB42-42B9-B68D-80542C1E478B}"/>
            </a:ext>
          </a:extLst>
        </xdr:cNvPr>
        <xdr:cNvSpPr/>
      </xdr:nvSpPr>
      <xdr:spPr>
        <a:xfrm>
          <a:off x="6502400" y="1727200"/>
          <a:ext cx="209550" cy="190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10</xdr:col>
      <xdr:colOff>69850</xdr:colOff>
      <xdr:row>10</xdr:row>
      <xdr:rowOff>146050</xdr:rowOff>
    </xdr:from>
    <xdr:to>
      <xdr:col>11</xdr:col>
      <xdr:colOff>76200</xdr:colOff>
      <xdr:row>11</xdr:row>
      <xdr:rowOff>152400</xdr:rowOff>
    </xdr:to>
    <xdr:sp macro="" textlink="">
      <xdr:nvSpPr>
        <xdr:cNvPr id="18" name="Elipse 17">
          <a:extLst>
            <a:ext uri="{FF2B5EF4-FFF2-40B4-BE49-F238E27FC236}">
              <a16:creationId xmlns:a16="http://schemas.microsoft.com/office/drawing/2014/main" id="{7CC9AF98-97E1-4591-B0F2-FBC7FCF60E89}"/>
            </a:ext>
          </a:extLst>
        </xdr:cNvPr>
        <xdr:cNvSpPr/>
      </xdr:nvSpPr>
      <xdr:spPr>
        <a:xfrm>
          <a:off x="6013450" y="2044700"/>
          <a:ext cx="209550" cy="190500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16</xdr:col>
      <xdr:colOff>177800</xdr:colOff>
      <xdr:row>10</xdr:row>
      <xdr:rowOff>69850</xdr:rowOff>
    </xdr:from>
    <xdr:to>
      <xdr:col>17</xdr:col>
      <xdr:colOff>184150</xdr:colOff>
      <xdr:row>11</xdr:row>
      <xdr:rowOff>76200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BE5B0FDD-D18B-4C79-904C-99F296DC5113}"/>
            </a:ext>
          </a:extLst>
        </xdr:cNvPr>
        <xdr:cNvSpPr/>
      </xdr:nvSpPr>
      <xdr:spPr>
        <a:xfrm>
          <a:off x="7340600" y="1968500"/>
          <a:ext cx="209550" cy="190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19</xdr:col>
      <xdr:colOff>6350</xdr:colOff>
      <xdr:row>12</xdr:row>
      <xdr:rowOff>57150</xdr:rowOff>
    </xdr:from>
    <xdr:to>
      <xdr:col>20</xdr:col>
      <xdr:colOff>12700</xdr:colOff>
      <xdr:row>13</xdr:row>
      <xdr:rowOff>63500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7B588EFF-D797-40C4-ADEE-E40250CDEA80}"/>
            </a:ext>
          </a:extLst>
        </xdr:cNvPr>
        <xdr:cNvSpPr/>
      </xdr:nvSpPr>
      <xdr:spPr>
        <a:xfrm>
          <a:off x="7778750" y="2324100"/>
          <a:ext cx="209550" cy="1905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1</xdr:row>
      <xdr:rowOff>6350</xdr:rowOff>
    </xdr:from>
    <xdr:to>
      <xdr:col>14</xdr:col>
      <xdr:colOff>158750</xdr:colOff>
      <xdr:row>13</xdr:row>
      <xdr:rowOff>76200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FD688E2-A364-4285-8EE3-0B50C44800A6}"/>
            </a:ext>
          </a:extLst>
        </xdr:cNvPr>
        <xdr:cNvCxnSpPr/>
      </xdr:nvCxnSpPr>
      <xdr:spPr>
        <a:xfrm flipV="1">
          <a:off x="4019550" y="209550"/>
          <a:ext cx="1778000" cy="2317750"/>
        </a:xfrm>
        <a:prstGeom prst="line">
          <a:avLst/>
        </a:prstGeom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50800</xdr:colOff>
      <xdr:row>8</xdr:row>
      <xdr:rowOff>165100</xdr:rowOff>
    </xdr:from>
    <xdr:to>
      <xdr:col>26</xdr:col>
      <xdr:colOff>228600</xdr:colOff>
      <xdr:row>13</xdr:row>
      <xdr:rowOff>69850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55EB23E-7AA3-4482-9C84-D5534D51475F}"/>
            </a:ext>
          </a:extLst>
        </xdr:cNvPr>
        <xdr:cNvCxnSpPr/>
      </xdr:nvCxnSpPr>
      <xdr:spPr>
        <a:xfrm>
          <a:off x="4470400" y="1695450"/>
          <a:ext cx="5511800" cy="8255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723900</xdr:colOff>
      <xdr:row>7</xdr:row>
      <xdr:rowOff>19050</xdr:rowOff>
    </xdr:from>
    <xdr:to>
      <xdr:col>22</xdr:col>
      <xdr:colOff>57150</xdr:colOff>
      <xdr:row>19</xdr:row>
      <xdr:rowOff>152400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E6F2E522-19D0-4315-8D31-8C7150B64E5E}"/>
            </a:ext>
          </a:extLst>
        </xdr:cNvPr>
        <xdr:cNvCxnSpPr/>
      </xdr:nvCxnSpPr>
      <xdr:spPr>
        <a:xfrm>
          <a:off x="3771900" y="1343025"/>
          <a:ext cx="3495675" cy="230505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11</xdr:row>
      <xdr:rowOff>19050</xdr:rowOff>
    </xdr:from>
    <xdr:to>
      <xdr:col>20</xdr:col>
      <xdr:colOff>192532</xdr:colOff>
      <xdr:row>16</xdr:row>
      <xdr:rowOff>76708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C6CF1807-AC99-4B72-8BFC-17AFC02E7E93}"/>
            </a:ext>
          </a:extLst>
        </xdr:cNvPr>
        <xdr:cNvSpPr/>
      </xdr:nvSpPr>
      <xdr:spPr>
        <a:xfrm rot="679890">
          <a:off x="6565900" y="2101850"/>
          <a:ext cx="484632" cy="9784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159512</xdr:colOff>
      <xdr:row>1</xdr:row>
      <xdr:rowOff>119886</xdr:rowOff>
    </xdr:from>
    <xdr:to>
      <xdr:col>12</xdr:col>
      <xdr:colOff>121920</xdr:colOff>
      <xdr:row>4</xdr:row>
      <xdr:rowOff>13968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B89C3C6F-F23D-47C8-A5D7-9E6C3A8DE806}"/>
            </a:ext>
          </a:extLst>
        </xdr:cNvPr>
        <xdr:cNvSpPr/>
      </xdr:nvSpPr>
      <xdr:spPr>
        <a:xfrm rot="7936000">
          <a:off x="4622800" y="76198"/>
          <a:ext cx="484632" cy="9784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38862</xdr:colOff>
      <xdr:row>11</xdr:row>
      <xdr:rowOff>11936</xdr:rowOff>
    </xdr:from>
    <xdr:to>
      <xdr:col>10</xdr:col>
      <xdr:colOff>117094</xdr:colOff>
      <xdr:row>16</xdr:row>
      <xdr:rowOff>69594</xdr:rowOff>
    </xdr:to>
    <xdr:sp macro="" textlink="">
      <xdr:nvSpPr>
        <xdr:cNvPr id="12" name="Flecha: hacia abajo 11">
          <a:extLst>
            <a:ext uri="{FF2B5EF4-FFF2-40B4-BE49-F238E27FC236}">
              <a16:creationId xmlns:a16="http://schemas.microsoft.com/office/drawing/2014/main" id="{88675D81-18E9-4F8B-8590-A8FA619CFE25}"/>
            </a:ext>
          </a:extLst>
        </xdr:cNvPr>
        <xdr:cNvSpPr/>
      </xdr:nvSpPr>
      <xdr:spPr>
        <a:xfrm rot="1943985">
          <a:off x="4458462" y="2094736"/>
          <a:ext cx="484632" cy="9784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8E402-0A4B-4952-9173-C58738033BE1}">
  <dimension ref="B2:V44"/>
  <sheetViews>
    <sheetView topLeftCell="A29" workbookViewId="0">
      <selection activeCell="L46" sqref="L46"/>
    </sheetView>
  </sheetViews>
  <sheetFormatPr baseColWidth="10" defaultRowHeight="14.5" x14ac:dyDescent="0.35"/>
  <cols>
    <col min="2" max="3" width="13.453125" bestFit="1" customWidth="1"/>
    <col min="4" max="4" width="10" bestFit="1" customWidth="1"/>
    <col min="6" max="6" width="24.54296875" bestFit="1" customWidth="1"/>
  </cols>
  <sheetData>
    <row r="2" spans="2:22" ht="16" x14ac:dyDescent="0.35">
      <c r="B2" s="3" t="s">
        <v>120</v>
      </c>
    </row>
    <row r="3" spans="2:22" ht="16" x14ac:dyDescent="0.35">
      <c r="C3" s="3" t="s">
        <v>118</v>
      </c>
    </row>
    <row r="4" spans="2:22" ht="16" x14ac:dyDescent="0.4">
      <c r="C4" s="2" t="s">
        <v>121</v>
      </c>
    </row>
    <row r="7" spans="2:22" x14ac:dyDescent="0.35">
      <c r="C7">
        <v>2</v>
      </c>
      <c r="D7">
        <v>-3</v>
      </c>
      <c r="E7" s="4">
        <f>+C12*C7+D7*D12</f>
        <v>18</v>
      </c>
      <c r="F7">
        <v>18</v>
      </c>
    </row>
    <row r="8" spans="2:22" x14ac:dyDescent="0.35">
      <c r="C8">
        <v>0</v>
      </c>
      <c r="D8">
        <v>2</v>
      </c>
      <c r="E8" s="4">
        <f>+C12*C8+D8*D12</f>
        <v>2.5454545303699341</v>
      </c>
      <c r="F8">
        <v>14</v>
      </c>
    </row>
    <row r="9" spans="2:22" x14ac:dyDescent="0.35">
      <c r="C9">
        <v>1</v>
      </c>
      <c r="D9">
        <v>4</v>
      </c>
      <c r="E9" s="4">
        <f>+D12*D9+C9*C12</f>
        <v>15.999999958517318</v>
      </c>
      <c r="F9">
        <v>16</v>
      </c>
    </row>
    <row r="10" spans="2:22" x14ac:dyDescent="0.35">
      <c r="R10" s="28">
        <v>16</v>
      </c>
      <c r="S10" s="28">
        <v>0</v>
      </c>
      <c r="T10" s="28">
        <f>+R10*R11+S10*S11</f>
        <v>96</v>
      </c>
    </row>
    <row r="11" spans="2:22" ht="16" x14ac:dyDescent="0.35">
      <c r="C11" t="s">
        <v>4</v>
      </c>
      <c r="D11" t="s">
        <v>5</v>
      </c>
      <c r="F11" s="3" t="s">
        <v>119</v>
      </c>
      <c r="R11">
        <v>6</v>
      </c>
      <c r="S11">
        <v>4</v>
      </c>
    </row>
    <row r="12" spans="2:22" x14ac:dyDescent="0.35">
      <c r="C12">
        <v>10.90909089777745</v>
      </c>
      <c r="D12">
        <v>1.272727265184967</v>
      </c>
    </row>
    <row r="13" spans="2:22" x14ac:dyDescent="0.35">
      <c r="C13" s="13">
        <v>6</v>
      </c>
      <c r="D13" s="13">
        <v>4</v>
      </c>
      <c r="G13" t="s">
        <v>122</v>
      </c>
      <c r="H13">
        <v>6</v>
      </c>
      <c r="I13">
        <v>4</v>
      </c>
    </row>
    <row r="14" spans="2:22" x14ac:dyDescent="0.35">
      <c r="D14">
        <f>+C13*C12+D13*D12</f>
        <v>70.54545444740458</v>
      </c>
      <c r="H14" t="s">
        <v>68</v>
      </c>
      <c r="I14" t="s">
        <v>69</v>
      </c>
      <c r="J14" t="s">
        <v>70</v>
      </c>
      <c r="K14" t="s">
        <v>71</v>
      </c>
      <c r="L14" t="s">
        <v>72</v>
      </c>
      <c r="M14" t="s">
        <v>74</v>
      </c>
      <c r="N14" t="s">
        <v>75</v>
      </c>
      <c r="O14" t="s">
        <v>76</v>
      </c>
      <c r="R14" s="27">
        <v>1</v>
      </c>
      <c r="S14" s="26">
        <v>-3</v>
      </c>
      <c r="T14">
        <f>+R14*R10+S10*S14</f>
        <v>16</v>
      </c>
      <c r="U14" t="s">
        <v>123</v>
      </c>
      <c r="V14" s="26">
        <v>18</v>
      </c>
    </row>
    <row r="15" spans="2:22" x14ac:dyDescent="0.35">
      <c r="G15" s="26"/>
      <c r="H15" s="28">
        <v>1</v>
      </c>
      <c r="I15" s="26">
        <v>-3</v>
      </c>
      <c r="J15" s="26">
        <v>1</v>
      </c>
      <c r="K15" s="26">
        <v>0</v>
      </c>
      <c r="L15" s="26">
        <v>0</v>
      </c>
      <c r="M15" s="26">
        <v>18</v>
      </c>
      <c r="N15" s="26" t="s">
        <v>70</v>
      </c>
      <c r="O15" s="26">
        <v>0</v>
      </c>
      <c r="P15" s="26">
        <f>+M15/H15</f>
        <v>18</v>
      </c>
      <c r="R15" s="27"/>
      <c r="S15" s="26">
        <v>2</v>
      </c>
      <c r="T15">
        <f>+R15*R10+S15*S10</f>
        <v>0</v>
      </c>
      <c r="U15" t="s">
        <v>123</v>
      </c>
      <c r="V15" s="26">
        <v>14</v>
      </c>
    </row>
    <row r="16" spans="2:22" x14ac:dyDescent="0.35">
      <c r="G16" s="26"/>
      <c r="H16" s="28">
        <v>0</v>
      </c>
      <c r="I16" s="26">
        <v>2</v>
      </c>
      <c r="J16" s="26">
        <v>0</v>
      </c>
      <c r="K16" s="26">
        <v>1</v>
      </c>
      <c r="L16" s="26">
        <v>0</v>
      </c>
      <c r="M16" s="26">
        <v>14</v>
      </c>
      <c r="N16" s="26" t="s">
        <v>71</v>
      </c>
      <c r="O16" s="26">
        <v>0</v>
      </c>
      <c r="P16" s="26" t="e">
        <f t="shared" ref="P16:P17" si="0">+M16/H16</f>
        <v>#DIV/0!</v>
      </c>
      <c r="R16" s="27">
        <v>1</v>
      </c>
      <c r="S16" s="27">
        <v>4</v>
      </c>
      <c r="T16">
        <f>+R16*R10+S16*S10</f>
        <v>16</v>
      </c>
      <c r="U16" t="s">
        <v>123</v>
      </c>
      <c r="V16" s="27">
        <v>16</v>
      </c>
    </row>
    <row r="17" spans="7:16" x14ac:dyDescent="0.35">
      <c r="G17" s="26"/>
      <c r="H17" s="28">
        <v>1</v>
      </c>
      <c r="I17" s="28">
        <v>4</v>
      </c>
      <c r="J17" s="28">
        <v>0</v>
      </c>
      <c r="K17" s="28">
        <v>0</v>
      </c>
      <c r="L17" s="28">
        <v>1</v>
      </c>
      <c r="M17" s="28">
        <v>16</v>
      </c>
      <c r="N17" s="28" t="s">
        <v>72</v>
      </c>
      <c r="O17" s="28">
        <v>0</v>
      </c>
      <c r="P17" s="28">
        <f t="shared" si="0"/>
        <v>16</v>
      </c>
    </row>
    <row r="18" spans="7:16" x14ac:dyDescent="0.35">
      <c r="G18" s="4" t="s">
        <v>77</v>
      </c>
      <c r="H18" s="28">
        <v>6</v>
      </c>
      <c r="I18" s="26">
        <v>4</v>
      </c>
      <c r="J18" s="26">
        <v>0</v>
      </c>
      <c r="K18" s="26">
        <v>0</v>
      </c>
      <c r="L18" s="26">
        <v>0</v>
      </c>
      <c r="M18" s="26"/>
      <c r="N18" s="26"/>
      <c r="O18" s="26"/>
      <c r="P18" s="26"/>
    </row>
    <row r="19" spans="7:16" x14ac:dyDescent="0.35">
      <c r="G19" s="4" t="s">
        <v>78</v>
      </c>
      <c r="H19" s="28">
        <f>+H$15*$O$15+H$16*$O$16+H$17*$O$17</f>
        <v>0</v>
      </c>
      <c r="I19" s="26">
        <f>+I$15*$O$15+I$16*$O$16+I$17*$O$17</f>
        <v>0</v>
      </c>
      <c r="J19" s="26">
        <f>+J$15*$O$15+J$16*$O$16+J$17*$O$17</f>
        <v>0</v>
      </c>
      <c r="K19" s="26">
        <f>+K$15*$O$15+K$16*$O$16+K$17*$O$17</f>
        <v>0</v>
      </c>
      <c r="L19" s="26">
        <f>+L$15*$O$15+L$16*$O$16+L$17*$O$17</f>
        <v>0</v>
      </c>
      <c r="M19" s="26">
        <f>+M15*O15+O16*M16+M17*O17</f>
        <v>0</v>
      </c>
      <c r="N19" s="26"/>
      <c r="O19" s="26" t="e">
        <f>+N15*P15+P16*N16+N17*P17</f>
        <v>#VALUE!</v>
      </c>
      <c r="P19" s="26"/>
    </row>
    <row r="20" spans="7:16" x14ac:dyDescent="0.35">
      <c r="G20" s="13" t="s">
        <v>79</v>
      </c>
      <c r="H20" s="28">
        <f>+H19-H18</f>
        <v>-6</v>
      </c>
      <c r="I20" s="26">
        <f t="shared" ref="I20:L20" si="1">+I19-I18</f>
        <v>-4</v>
      </c>
      <c r="J20" s="26">
        <f t="shared" si="1"/>
        <v>0</v>
      </c>
      <c r="K20" s="26">
        <f t="shared" si="1"/>
        <v>0</v>
      </c>
      <c r="L20" s="26">
        <f t="shared" si="1"/>
        <v>0</v>
      </c>
      <c r="M20" s="26"/>
      <c r="N20" s="26"/>
      <c r="O20" s="26"/>
      <c r="P20" s="26"/>
    </row>
    <row r="22" spans="7:16" x14ac:dyDescent="0.35">
      <c r="H22" t="s">
        <v>68</v>
      </c>
      <c r="I22" t="s">
        <v>69</v>
      </c>
      <c r="J22" t="s">
        <v>70</v>
      </c>
      <c r="K22" t="s">
        <v>71</v>
      </c>
      <c r="L22" t="s">
        <v>72</v>
      </c>
      <c r="M22" t="s">
        <v>74</v>
      </c>
      <c r="N22" t="s">
        <v>75</v>
      </c>
      <c r="O22" t="s">
        <v>76</v>
      </c>
    </row>
    <row r="23" spans="7:16" x14ac:dyDescent="0.35">
      <c r="G23" s="28"/>
      <c r="H23" s="28">
        <f>+H15-$H15*H$17</f>
        <v>0</v>
      </c>
      <c r="I23" s="28">
        <f>+I15-$H15*I$17</f>
        <v>-7</v>
      </c>
      <c r="J23" s="28">
        <f t="shared" ref="J23:M23" si="2">+J15-$H15*J$17</f>
        <v>1</v>
      </c>
      <c r="K23" s="28">
        <f t="shared" si="2"/>
        <v>0</v>
      </c>
      <c r="L23" s="28">
        <f t="shared" si="2"/>
        <v>-1</v>
      </c>
      <c r="M23" s="28">
        <f t="shared" si="2"/>
        <v>2</v>
      </c>
      <c r="N23" s="28" t="s">
        <v>70</v>
      </c>
      <c r="O23" s="28">
        <v>0</v>
      </c>
      <c r="P23">
        <f>+M23/L23</f>
        <v>-2</v>
      </c>
    </row>
    <row r="24" spans="7:16" x14ac:dyDescent="0.35">
      <c r="G24" s="26"/>
      <c r="H24" s="28">
        <f t="shared" ref="H24" si="3">+H16-$H16*H$17</f>
        <v>0</v>
      </c>
      <c r="I24" s="28">
        <f t="shared" ref="I24:M24" si="4">+I16-$H16*I$17</f>
        <v>2</v>
      </c>
      <c r="J24" s="28">
        <f t="shared" si="4"/>
        <v>0</v>
      </c>
      <c r="K24" s="28">
        <f t="shared" si="4"/>
        <v>1</v>
      </c>
      <c r="L24" s="28">
        <f t="shared" si="4"/>
        <v>0</v>
      </c>
      <c r="M24" s="28">
        <f t="shared" si="4"/>
        <v>14</v>
      </c>
      <c r="N24" s="26" t="s">
        <v>71</v>
      </c>
      <c r="O24" s="26">
        <v>0</v>
      </c>
      <c r="P24" t="e">
        <f t="shared" ref="P24:P25" si="5">+M24/L24</f>
        <v>#DIV/0!</v>
      </c>
    </row>
    <row r="25" spans="7:16" x14ac:dyDescent="0.35">
      <c r="G25" s="26"/>
      <c r="H25" s="28">
        <v>1</v>
      </c>
      <c r="I25" s="28">
        <v>4</v>
      </c>
      <c r="J25" s="28">
        <v>0</v>
      </c>
      <c r="K25" s="28">
        <v>0</v>
      </c>
      <c r="L25" s="28">
        <v>1</v>
      </c>
      <c r="M25" s="28">
        <v>16</v>
      </c>
      <c r="N25" s="26" t="s">
        <v>68</v>
      </c>
      <c r="O25" s="26">
        <f>+H13</f>
        <v>6</v>
      </c>
      <c r="P25">
        <f t="shared" si="5"/>
        <v>16</v>
      </c>
    </row>
    <row r="26" spans="7:16" x14ac:dyDescent="0.35">
      <c r="G26" s="26" t="s">
        <v>77</v>
      </c>
      <c r="H26" s="26">
        <v>6</v>
      </c>
      <c r="I26" s="26">
        <v>4</v>
      </c>
      <c r="J26" s="26">
        <v>0</v>
      </c>
      <c r="K26" s="26">
        <v>0</v>
      </c>
      <c r="L26" s="28">
        <v>0</v>
      </c>
      <c r="M26" s="26"/>
      <c r="O26" s="26"/>
    </row>
    <row r="27" spans="7:16" x14ac:dyDescent="0.35">
      <c r="G27" s="26" t="s">
        <v>78</v>
      </c>
      <c r="H27" s="26">
        <f>+H25*O25</f>
        <v>6</v>
      </c>
      <c r="I27" s="26">
        <f>+I25*O25</f>
        <v>24</v>
      </c>
      <c r="J27" s="26">
        <v>0</v>
      </c>
      <c r="K27" s="26">
        <f>+K$15*$O$15+K$16*$O$16+K$17*$O$17</f>
        <v>0</v>
      </c>
      <c r="L27" s="28">
        <f>+L25*O25</f>
        <v>6</v>
      </c>
      <c r="M27" s="26"/>
      <c r="N27" s="26">
        <f>+M23*O23+O24*M24+M25*O25</f>
        <v>96</v>
      </c>
      <c r="O27" s="26"/>
    </row>
    <row r="28" spans="7:16" x14ac:dyDescent="0.35">
      <c r="G28" s="26" t="s">
        <v>79</v>
      </c>
      <c r="H28" s="26">
        <f>+H27-H26</f>
        <v>0</v>
      </c>
      <c r="I28" s="26">
        <f t="shared" ref="I28:L28" si="6">+I27-I26</f>
        <v>20</v>
      </c>
      <c r="J28" s="26">
        <f t="shared" si="6"/>
        <v>0</v>
      </c>
      <c r="K28" s="26">
        <f t="shared" si="6"/>
        <v>0</v>
      </c>
      <c r="L28" s="28">
        <f t="shared" si="6"/>
        <v>6</v>
      </c>
      <c r="M28" s="14"/>
      <c r="N28" s="14"/>
      <c r="O28" s="14"/>
      <c r="P28" s="14"/>
    </row>
    <row r="36" spans="7:16" x14ac:dyDescent="0.35">
      <c r="G36" s="32" t="s">
        <v>122</v>
      </c>
      <c r="H36" s="32">
        <v>6</v>
      </c>
      <c r="I36" s="32">
        <v>4</v>
      </c>
      <c r="J36" s="32"/>
      <c r="K36" s="32"/>
      <c r="L36" s="32"/>
      <c r="M36" s="32"/>
      <c r="N36" s="32"/>
      <c r="O36" s="32"/>
    </row>
    <row r="37" spans="7:16" x14ac:dyDescent="0.35">
      <c r="H37" t="s">
        <v>68</v>
      </c>
      <c r="I37" t="s">
        <v>69</v>
      </c>
      <c r="J37" t="s">
        <v>70</v>
      </c>
      <c r="K37" t="s">
        <v>71</v>
      </c>
      <c r="L37" t="s">
        <v>72</v>
      </c>
      <c r="M37" t="s">
        <v>74</v>
      </c>
      <c r="N37" t="s">
        <v>75</v>
      </c>
      <c r="O37" t="s">
        <v>76</v>
      </c>
    </row>
    <row r="38" spans="7:16" x14ac:dyDescent="0.35">
      <c r="G38" s="26"/>
      <c r="H38" s="29">
        <v>1</v>
      </c>
      <c r="I38" s="29">
        <v>-3</v>
      </c>
      <c r="J38" s="29"/>
      <c r="K38" s="29"/>
      <c r="L38" s="29"/>
      <c r="M38" s="29">
        <v>18</v>
      </c>
      <c r="N38" s="29" t="s">
        <v>70</v>
      </c>
      <c r="O38" s="29">
        <v>0</v>
      </c>
      <c r="P38" s="26"/>
    </row>
    <row r="39" spans="7:16" x14ac:dyDescent="0.35">
      <c r="G39" s="26"/>
      <c r="H39" s="29">
        <v>0</v>
      </c>
      <c r="I39" s="29">
        <v>2</v>
      </c>
      <c r="J39" s="29"/>
      <c r="K39" s="29"/>
      <c r="L39" s="29"/>
      <c r="M39" s="29">
        <v>14</v>
      </c>
      <c r="N39" s="29" t="s">
        <v>71</v>
      </c>
      <c r="O39" s="29">
        <v>0</v>
      </c>
      <c r="P39" s="26"/>
    </row>
    <row r="40" spans="7:16" x14ac:dyDescent="0.35">
      <c r="G40" s="26"/>
      <c r="H40" s="33">
        <v>1</v>
      </c>
      <c r="I40" s="33">
        <v>4</v>
      </c>
      <c r="J40" s="33"/>
      <c r="K40" s="33"/>
      <c r="L40" s="33"/>
      <c r="M40" s="29">
        <v>16</v>
      </c>
      <c r="N40" s="29" t="s">
        <v>72</v>
      </c>
      <c r="O40" s="29">
        <v>0</v>
      </c>
      <c r="P40" s="28"/>
    </row>
    <row r="41" spans="7:16" x14ac:dyDescent="0.35">
      <c r="G41" s="30" t="s">
        <v>77</v>
      </c>
      <c r="H41" s="29"/>
      <c r="I41" s="29"/>
      <c r="J41" s="29"/>
      <c r="K41" s="29"/>
      <c r="L41" s="29"/>
      <c r="M41" s="26"/>
      <c r="N41" s="26"/>
      <c r="O41" s="26"/>
      <c r="P41" s="26"/>
    </row>
    <row r="42" spans="7:16" x14ac:dyDescent="0.35">
      <c r="G42" s="30" t="s">
        <v>78</v>
      </c>
      <c r="H42" s="29"/>
      <c r="I42" s="29"/>
      <c r="J42" s="29"/>
      <c r="K42" s="29"/>
      <c r="L42" s="29"/>
      <c r="M42" s="26"/>
      <c r="N42" s="26"/>
      <c r="O42" s="26"/>
      <c r="P42" s="26"/>
    </row>
    <row r="43" spans="7:16" x14ac:dyDescent="0.35">
      <c r="G43" s="31" t="s">
        <v>79</v>
      </c>
      <c r="H43" s="29"/>
      <c r="I43" s="29"/>
      <c r="J43" s="29"/>
      <c r="K43" s="29"/>
      <c r="L43" s="29"/>
      <c r="M43" s="26"/>
      <c r="N43" s="26"/>
      <c r="O43" s="26"/>
      <c r="P43" s="26"/>
    </row>
    <row r="44" spans="7:16" x14ac:dyDescent="0.35">
      <c r="H44" s="26"/>
      <c r="I44" s="26"/>
      <c r="J44" s="26"/>
      <c r="K44" s="26"/>
      <c r="L44" s="26"/>
      <c r="M44" s="26"/>
      <c r="N44" s="26"/>
      <c r="O44" s="26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Q33"/>
  <sheetViews>
    <sheetView workbookViewId="0">
      <selection activeCell="F22" sqref="F22"/>
    </sheetView>
  </sheetViews>
  <sheetFormatPr baseColWidth="10" defaultRowHeight="14.5" x14ac:dyDescent="0.35"/>
  <cols>
    <col min="2" max="3" width="13.453125" bestFit="1" customWidth="1"/>
    <col min="4" max="4" width="10" bestFit="1" customWidth="1"/>
    <col min="6" max="6" width="24.54296875" bestFit="1" customWidth="1"/>
  </cols>
  <sheetData>
    <row r="2" spans="2:17" ht="16" x14ac:dyDescent="0.35">
      <c r="B2" s="3" t="s">
        <v>58</v>
      </c>
    </row>
    <row r="3" spans="2:17" ht="16" x14ac:dyDescent="0.35">
      <c r="C3" s="3" t="s">
        <v>59</v>
      </c>
    </row>
    <row r="4" spans="2:17" ht="16" x14ac:dyDescent="0.4">
      <c r="C4" s="2" t="s">
        <v>60</v>
      </c>
    </row>
    <row r="7" spans="2:17" x14ac:dyDescent="0.35">
      <c r="C7">
        <v>2</v>
      </c>
      <c r="D7">
        <v>-3</v>
      </c>
      <c r="E7" s="4">
        <f>+C12*C7+D7*D12</f>
        <v>-5.9999745000000004</v>
      </c>
      <c r="F7">
        <v>6</v>
      </c>
    </row>
    <row r="8" spans="2:17" x14ac:dyDescent="0.35">
      <c r="C8">
        <v>0</v>
      </c>
      <c r="D8">
        <v>2</v>
      </c>
      <c r="E8" s="4">
        <f>+C12*C8+D8*D12</f>
        <v>3.9999830000000003</v>
      </c>
      <c r="F8">
        <v>4</v>
      </c>
    </row>
    <row r="9" spans="2:17" x14ac:dyDescent="0.35">
      <c r="C9">
        <v>1</v>
      </c>
      <c r="D9">
        <v>4</v>
      </c>
      <c r="E9" s="4">
        <f>+D12*D9+C9*C12</f>
        <v>7.9999660000000006</v>
      </c>
      <c r="F9">
        <v>8</v>
      </c>
    </row>
    <row r="11" spans="2:17" ht="16" x14ac:dyDescent="0.35">
      <c r="C11" t="s">
        <v>4</v>
      </c>
      <c r="D11" t="s">
        <v>5</v>
      </c>
      <c r="F11" s="3" t="s">
        <v>61</v>
      </c>
    </row>
    <row r="12" spans="2:17" x14ac:dyDescent="0.35">
      <c r="C12">
        <v>0</v>
      </c>
      <c r="D12">
        <v>1.9999915000000001</v>
      </c>
    </row>
    <row r="13" spans="2:17" x14ac:dyDescent="0.35">
      <c r="C13">
        <v>6</v>
      </c>
      <c r="D13">
        <v>4</v>
      </c>
    </row>
    <row r="14" spans="2:17" x14ac:dyDescent="0.35">
      <c r="D14">
        <f>+C13*C12+D13*D12</f>
        <v>7.9999660000000006</v>
      </c>
      <c r="H14" t="s">
        <v>68</v>
      </c>
      <c r="I14" t="s">
        <v>69</v>
      </c>
      <c r="J14" t="s">
        <v>70</v>
      </c>
      <c r="K14" t="s">
        <v>71</v>
      </c>
      <c r="L14" t="s">
        <v>72</v>
      </c>
      <c r="M14" t="s">
        <v>73</v>
      </c>
      <c r="N14" t="s">
        <v>74</v>
      </c>
      <c r="O14" t="s">
        <v>75</v>
      </c>
      <c r="P14" t="s">
        <v>76</v>
      </c>
    </row>
    <row r="15" spans="2:17" x14ac:dyDescent="0.35">
      <c r="H15">
        <v>1</v>
      </c>
      <c r="I15" s="13">
        <v>-3</v>
      </c>
      <c r="J15">
        <v>1</v>
      </c>
      <c r="K15">
        <v>0</v>
      </c>
      <c r="L15">
        <v>0</v>
      </c>
      <c r="M15">
        <v>0</v>
      </c>
      <c r="N15">
        <v>6</v>
      </c>
      <c r="O15" t="s">
        <v>70</v>
      </c>
      <c r="P15">
        <v>0</v>
      </c>
      <c r="Q15">
        <f>+N15/I15</f>
        <v>-2</v>
      </c>
    </row>
    <row r="16" spans="2:17" x14ac:dyDescent="0.35">
      <c r="G16" s="13"/>
      <c r="H16" s="13"/>
      <c r="I16" s="13">
        <v>2</v>
      </c>
      <c r="J16" s="13">
        <v>0</v>
      </c>
      <c r="K16" s="13">
        <v>1</v>
      </c>
      <c r="L16" s="13">
        <v>0</v>
      </c>
      <c r="M16" s="13">
        <v>0</v>
      </c>
      <c r="N16" s="13">
        <v>4</v>
      </c>
      <c r="O16" s="13" t="s">
        <v>71</v>
      </c>
      <c r="P16" s="13">
        <v>0</v>
      </c>
      <c r="Q16" s="13">
        <f t="shared" ref="Q16:Q17" si="0">+N16/I16</f>
        <v>2</v>
      </c>
    </row>
    <row r="17" spans="7:17" x14ac:dyDescent="0.35">
      <c r="H17">
        <v>1</v>
      </c>
      <c r="I17" s="13">
        <v>4</v>
      </c>
      <c r="J17">
        <v>0</v>
      </c>
      <c r="K17">
        <v>0</v>
      </c>
      <c r="L17">
        <v>-1</v>
      </c>
      <c r="M17">
        <v>1</v>
      </c>
      <c r="N17">
        <v>8</v>
      </c>
      <c r="O17" t="s">
        <v>73</v>
      </c>
      <c r="P17">
        <v>1000</v>
      </c>
      <c r="Q17">
        <f t="shared" si="0"/>
        <v>2</v>
      </c>
    </row>
    <row r="18" spans="7:17" x14ac:dyDescent="0.35">
      <c r="G18" s="4" t="s">
        <v>77</v>
      </c>
      <c r="H18" s="4">
        <v>6</v>
      </c>
      <c r="I18" s="4">
        <v>4</v>
      </c>
      <c r="J18" s="4">
        <v>0</v>
      </c>
      <c r="K18" s="4">
        <v>0</v>
      </c>
      <c r="L18" s="4">
        <v>0</v>
      </c>
      <c r="M18" s="4">
        <v>1000</v>
      </c>
    </row>
    <row r="19" spans="7:17" x14ac:dyDescent="0.35">
      <c r="G19" s="4" t="s">
        <v>78</v>
      </c>
      <c r="H19" s="4">
        <f>+H$15*$P$15+H$16*$P$16+H$17*$P$17</f>
        <v>1000</v>
      </c>
      <c r="I19" s="4">
        <f t="shared" ref="I19:M19" si="1">+I$15*$P$15+I$16*$P$16+I$17*$P$17</f>
        <v>4000</v>
      </c>
      <c r="J19" s="4">
        <f t="shared" si="1"/>
        <v>0</v>
      </c>
      <c r="K19" s="4">
        <f t="shared" si="1"/>
        <v>0</v>
      </c>
      <c r="L19" s="4">
        <f t="shared" si="1"/>
        <v>-1000</v>
      </c>
      <c r="M19" s="4">
        <f t="shared" si="1"/>
        <v>1000</v>
      </c>
      <c r="N19">
        <f>+N15*P15+P16*N16+N17*P17</f>
        <v>8000</v>
      </c>
    </row>
    <row r="20" spans="7:17" x14ac:dyDescent="0.35">
      <c r="G20" s="13" t="s">
        <v>79</v>
      </c>
      <c r="H20" s="13">
        <f>+H19-H18</f>
        <v>994</v>
      </c>
      <c r="I20" s="13">
        <f t="shared" ref="I20:M20" si="2">+I19-I18</f>
        <v>3996</v>
      </c>
      <c r="J20" s="13">
        <f t="shared" si="2"/>
        <v>0</v>
      </c>
      <c r="K20" s="13">
        <f t="shared" si="2"/>
        <v>0</v>
      </c>
      <c r="L20" s="13">
        <f t="shared" si="2"/>
        <v>-1000</v>
      </c>
      <c r="M20" s="13">
        <f t="shared" si="2"/>
        <v>0</v>
      </c>
    </row>
    <row r="22" spans="7:17" x14ac:dyDescent="0.35">
      <c r="H22" t="s">
        <v>68</v>
      </c>
      <c r="I22" t="s">
        <v>69</v>
      </c>
      <c r="J22" t="s">
        <v>70</v>
      </c>
      <c r="K22" t="s">
        <v>71</v>
      </c>
      <c r="L22" t="s">
        <v>72</v>
      </c>
      <c r="M22" t="s">
        <v>73</v>
      </c>
      <c r="N22" t="s">
        <v>74</v>
      </c>
      <c r="O22" t="s">
        <v>75</v>
      </c>
      <c r="P22" t="s">
        <v>76</v>
      </c>
    </row>
    <row r="23" spans="7:17" x14ac:dyDescent="0.35">
      <c r="H23">
        <v>1</v>
      </c>
      <c r="I23" s="13">
        <v>-3</v>
      </c>
      <c r="J23">
        <v>1</v>
      </c>
      <c r="K23">
        <v>0</v>
      </c>
      <c r="L23">
        <v>0</v>
      </c>
      <c r="M23">
        <v>0</v>
      </c>
      <c r="N23">
        <v>6</v>
      </c>
      <c r="O23" t="s">
        <v>70</v>
      </c>
      <c r="P23">
        <v>0</v>
      </c>
      <c r="Q23">
        <f>+N23/I23</f>
        <v>-2</v>
      </c>
    </row>
    <row r="24" spans="7:17" x14ac:dyDescent="0.35">
      <c r="G24" s="14"/>
      <c r="H24" s="14"/>
      <c r="I24" s="13">
        <v>2</v>
      </c>
      <c r="J24" s="14">
        <v>0</v>
      </c>
      <c r="K24" s="14">
        <v>1</v>
      </c>
      <c r="L24" s="14">
        <v>0</v>
      </c>
      <c r="M24" s="14">
        <v>0</v>
      </c>
      <c r="N24" s="14">
        <v>4</v>
      </c>
      <c r="O24" s="14" t="s">
        <v>71</v>
      </c>
      <c r="P24" s="14">
        <v>0</v>
      </c>
      <c r="Q24" s="14">
        <f t="shared" ref="Q24:Q25" si="3">+N24/I24</f>
        <v>2</v>
      </c>
    </row>
    <row r="25" spans="7:17" x14ac:dyDescent="0.35">
      <c r="H25" s="13">
        <f>+H17/4</f>
        <v>0.25</v>
      </c>
      <c r="I25" s="13">
        <f t="shared" ref="I25:N25" si="4">+I17/4</f>
        <v>1</v>
      </c>
      <c r="J25" s="13">
        <f t="shared" si="4"/>
        <v>0</v>
      </c>
      <c r="K25" s="13">
        <f t="shared" si="4"/>
        <v>0</v>
      </c>
      <c r="L25" s="13">
        <f t="shared" si="4"/>
        <v>-0.25</v>
      </c>
      <c r="M25" s="13">
        <f t="shared" si="4"/>
        <v>0.25</v>
      </c>
      <c r="N25" s="13">
        <f t="shared" si="4"/>
        <v>2</v>
      </c>
      <c r="O25" s="13" t="s">
        <v>73</v>
      </c>
      <c r="P25" s="13">
        <v>1000</v>
      </c>
      <c r="Q25" s="13">
        <f t="shared" si="3"/>
        <v>2</v>
      </c>
    </row>
    <row r="27" spans="7:17" x14ac:dyDescent="0.35">
      <c r="H27" t="s">
        <v>68</v>
      </c>
      <c r="I27" t="s">
        <v>69</v>
      </c>
      <c r="J27" t="s">
        <v>70</v>
      </c>
      <c r="K27" t="s">
        <v>71</v>
      </c>
      <c r="L27" t="s">
        <v>72</v>
      </c>
      <c r="M27" t="s">
        <v>73</v>
      </c>
      <c r="N27" t="s">
        <v>74</v>
      </c>
      <c r="O27" t="s">
        <v>75</v>
      </c>
      <c r="P27" t="s">
        <v>76</v>
      </c>
    </row>
    <row r="28" spans="7:17" x14ac:dyDescent="0.35">
      <c r="G28" s="14"/>
      <c r="H28" s="14">
        <f>+H23-$I23*H$25</f>
        <v>1.75</v>
      </c>
      <c r="I28" s="14">
        <f t="shared" ref="I28:N28" si="5">+I23-$I23*I$25</f>
        <v>0</v>
      </c>
      <c r="J28" s="14">
        <f t="shared" si="5"/>
        <v>1</v>
      </c>
      <c r="K28" s="14">
        <f t="shared" si="5"/>
        <v>0</v>
      </c>
      <c r="L28" s="14">
        <f t="shared" si="5"/>
        <v>-0.75</v>
      </c>
      <c r="M28" s="14">
        <f t="shared" si="5"/>
        <v>0.75</v>
      </c>
      <c r="N28" s="14">
        <f t="shared" si="5"/>
        <v>12</v>
      </c>
      <c r="O28" s="14" t="s">
        <v>70</v>
      </c>
      <c r="P28" s="14">
        <v>0</v>
      </c>
      <c r="Q28" s="14" t="e">
        <f>+N28/I28</f>
        <v>#DIV/0!</v>
      </c>
    </row>
    <row r="29" spans="7:17" x14ac:dyDescent="0.35">
      <c r="G29" s="14"/>
      <c r="H29" s="14">
        <f t="shared" ref="H29:N29" si="6">+H24-$I24*H$25</f>
        <v>-0.5</v>
      </c>
      <c r="I29" s="14">
        <f t="shared" si="6"/>
        <v>0</v>
      </c>
      <c r="J29" s="14">
        <f t="shared" si="6"/>
        <v>0</v>
      </c>
      <c r="K29" s="14">
        <f t="shared" si="6"/>
        <v>1</v>
      </c>
      <c r="L29" s="14">
        <f t="shared" si="6"/>
        <v>0.5</v>
      </c>
      <c r="M29" s="14">
        <f t="shared" si="6"/>
        <v>-0.5</v>
      </c>
      <c r="N29" s="14">
        <f t="shared" si="6"/>
        <v>0</v>
      </c>
      <c r="O29" s="14" t="s">
        <v>71</v>
      </c>
      <c r="P29" s="14">
        <v>0</v>
      </c>
      <c r="Q29" s="14" t="e">
        <f t="shared" ref="Q29:Q30" si="7">+N29/I29</f>
        <v>#DIV/0!</v>
      </c>
    </row>
    <row r="30" spans="7:17" x14ac:dyDescent="0.35">
      <c r="G30" s="14"/>
      <c r="H30" s="14">
        <v>0.25</v>
      </c>
      <c r="I30" s="14">
        <v>1</v>
      </c>
      <c r="J30" s="14">
        <v>0</v>
      </c>
      <c r="K30" s="14">
        <v>0</v>
      </c>
      <c r="L30" s="14">
        <v>-0.25</v>
      </c>
      <c r="M30" s="14">
        <v>0.25</v>
      </c>
      <c r="N30" s="14">
        <v>2</v>
      </c>
      <c r="O30" s="14" t="s">
        <v>5</v>
      </c>
      <c r="P30" s="14">
        <v>4</v>
      </c>
      <c r="Q30" s="14">
        <f t="shared" si="7"/>
        <v>2</v>
      </c>
    </row>
    <row r="31" spans="7:17" x14ac:dyDescent="0.35">
      <c r="G31" s="4" t="s">
        <v>77</v>
      </c>
      <c r="H31" s="4">
        <v>6</v>
      </c>
      <c r="I31" s="4">
        <v>4</v>
      </c>
      <c r="J31" s="4">
        <v>0</v>
      </c>
      <c r="K31" s="4">
        <v>0</v>
      </c>
      <c r="L31" s="4">
        <v>0</v>
      </c>
      <c r="M31" s="4">
        <v>1000</v>
      </c>
    </row>
    <row r="32" spans="7:17" x14ac:dyDescent="0.35">
      <c r="G32" s="4" t="s">
        <v>78</v>
      </c>
      <c r="H32" s="4">
        <f>+H30*P30</f>
        <v>1</v>
      </c>
      <c r="I32" s="4">
        <f>+I30*P30</f>
        <v>4</v>
      </c>
      <c r="J32" s="4">
        <v>0</v>
      </c>
      <c r="K32" s="4">
        <f t="shared" ref="K32" si="8">+K$15*$P$15+K$16*$P$16+K$17*$P$17</f>
        <v>0</v>
      </c>
      <c r="L32" s="4">
        <f>+L30*P30</f>
        <v>-1</v>
      </c>
      <c r="M32" s="4">
        <f>+M30*P30</f>
        <v>1</v>
      </c>
      <c r="N32" s="15">
        <f>+N28*P28+P29*N29+N30*P30</f>
        <v>8</v>
      </c>
    </row>
    <row r="33" spans="7:13" x14ac:dyDescent="0.35">
      <c r="G33" s="13" t="s">
        <v>79</v>
      </c>
      <c r="H33" s="13">
        <f>+H32-H31</f>
        <v>-5</v>
      </c>
      <c r="I33" s="13">
        <f t="shared" ref="I33" si="9">+I32-I31</f>
        <v>0</v>
      </c>
      <c r="J33" s="13">
        <f t="shared" ref="J33" si="10">+J32-J31</f>
        <v>0</v>
      </c>
      <c r="K33" s="13">
        <f t="shared" ref="K33" si="11">+K32-K31</f>
        <v>0</v>
      </c>
      <c r="L33" s="13">
        <f t="shared" ref="L33" si="12">+L32-L31</f>
        <v>-1</v>
      </c>
      <c r="M33" s="13">
        <f t="shared" ref="M33" si="13">+M32-M31</f>
        <v>-999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W28"/>
  <sheetViews>
    <sheetView zoomScale="70" zoomScaleNormal="70" workbookViewId="0">
      <selection activeCell="Z4" sqref="Z4"/>
    </sheetView>
  </sheetViews>
  <sheetFormatPr baseColWidth="10" defaultRowHeight="14.5" x14ac:dyDescent="0.35"/>
  <cols>
    <col min="12" max="23" width="3.6328125" customWidth="1"/>
  </cols>
  <sheetData>
    <row r="3" spans="2:11" ht="72.75" customHeight="1" thickBot="1" x14ac:dyDescent="0.4">
      <c r="B3" s="34" t="s">
        <v>80</v>
      </c>
      <c r="C3" s="34"/>
      <c r="D3" s="34"/>
      <c r="E3" s="34"/>
      <c r="F3" s="34"/>
      <c r="G3" s="34"/>
      <c r="H3" s="34"/>
      <c r="I3" s="34"/>
      <c r="J3" s="34"/>
    </row>
    <row r="4" spans="2:11" ht="16" thickBot="1" x14ac:dyDescent="0.4">
      <c r="B4" s="16"/>
      <c r="C4" s="17" t="s">
        <v>81</v>
      </c>
      <c r="D4" s="17" t="s">
        <v>82</v>
      </c>
      <c r="E4" s="17" t="s">
        <v>83</v>
      </c>
    </row>
    <row r="5" spans="2:11" ht="16" thickBot="1" x14ac:dyDescent="0.4">
      <c r="B5" s="18" t="s">
        <v>84</v>
      </c>
      <c r="C5" s="19">
        <v>4</v>
      </c>
      <c r="D5" s="19">
        <v>1</v>
      </c>
      <c r="E5" s="19">
        <v>4</v>
      </c>
    </row>
    <row r="6" spans="2:11" ht="16" thickBot="1" x14ac:dyDescent="0.4">
      <c r="B6" s="18" t="s">
        <v>85</v>
      </c>
      <c r="C6" s="19">
        <v>1</v>
      </c>
      <c r="D6" s="19">
        <v>6</v>
      </c>
      <c r="E6" s="19">
        <v>6</v>
      </c>
    </row>
    <row r="7" spans="2:11" ht="63.75" customHeight="1" x14ac:dyDescent="0.35">
      <c r="B7" s="34" t="s">
        <v>86</v>
      </c>
      <c r="C7" s="34"/>
      <c r="D7" s="34"/>
      <c r="E7" s="34"/>
      <c r="F7" s="34"/>
      <c r="G7" s="34"/>
      <c r="H7" s="34"/>
      <c r="I7" s="34"/>
      <c r="J7" s="34"/>
    </row>
    <row r="8" spans="2:11" ht="15" x14ac:dyDescent="0.35">
      <c r="B8" s="34"/>
      <c r="C8" s="34"/>
      <c r="D8" s="34"/>
      <c r="E8" s="34"/>
      <c r="F8" s="34"/>
      <c r="G8" s="34"/>
      <c r="H8" s="34"/>
      <c r="I8" s="34"/>
      <c r="J8" s="34"/>
      <c r="K8" s="20"/>
    </row>
    <row r="9" spans="2:11" ht="15" x14ac:dyDescent="0.35">
      <c r="B9" s="34"/>
      <c r="C9" s="34"/>
      <c r="D9" s="34"/>
      <c r="E9" s="34"/>
      <c r="F9" s="34"/>
      <c r="G9" s="34"/>
      <c r="H9" s="34"/>
      <c r="I9" s="34"/>
      <c r="J9" s="34"/>
      <c r="K9" s="20"/>
    </row>
    <row r="10" spans="2:11" x14ac:dyDescent="0.35">
      <c r="D10">
        <v>4</v>
      </c>
      <c r="E10">
        <v>1</v>
      </c>
      <c r="F10" s="13">
        <f>+D14*D10+E10*E14</f>
        <v>8.6666666666666661</v>
      </c>
      <c r="G10">
        <v>4</v>
      </c>
      <c r="K10" s="20"/>
    </row>
    <row r="11" spans="2:11" x14ac:dyDescent="0.35">
      <c r="D11">
        <v>1</v>
      </c>
      <c r="E11">
        <v>6</v>
      </c>
      <c r="F11" s="13">
        <f>+D11*D14+E14*E11</f>
        <v>6</v>
      </c>
      <c r="G11">
        <v>6</v>
      </c>
      <c r="K11" s="20"/>
    </row>
    <row r="12" spans="2:11" x14ac:dyDescent="0.35">
      <c r="D12">
        <v>4</v>
      </c>
      <c r="E12">
        <v>6</v>
      </c>
      <c r="F12" s="13">
        <f>+D12*D14+E14*E12</f>
        <v>12</v>
      </c>
      <c r="G12">
        <v>12</v>
      </c>
      <c r="K12" s="20"/>
    </row>
    <row r="13" spans="2:11" x14ac:dyDescent="0.35">
      <c r="C13" t="s">
        <v>88</v>
      </c>
      <c r="D13">
        <v>5000</v>
      </c>
      <c r="E13">
        <v>8000</v>
      </c>
      <c r="K13" s="20"/>
    </row>
    <row r="14" spans="2:11" x14ac:dyDescent="0.35">
      <c r="C14" s="13" t="s">
        <v>87</v>
      </c>
      <c r="D14" s="13">
        <v>2</v>
      </c>
      <c r="E14" s="13">
        <v>0.66666666666666674</v>
      </c>
      <c r="K14" s="20"/>
    </row>
    <row r="15" spans="2:11" x14ac:dyDescent="0.35">
      <c r="E15">
        <f>+E14*E13+D13*D14</f>
        <v>15333.333333333334</v>
      </c>
      <c r="K15" s="20"/>
    </row>
    <row r="16" spans="2:11" x14ac:dyDescent="0.35">
      <c r="C16" t="s">
        <v>108</v>
      </c>
      <c r="K16" s="20"/>
    </row>
    <row r="17" spans="3:23" x14ac:dyDescent="0.35">
      <c r="C17" t="s">
        <v>109</v>
      </c>
      <c r="K17" s="20"/>
    </row>
    <row r="18" spans="3:23" x14ac:dyDescent="0.35">
      <c r="J18" t="s">
        <v>105</v>
      </c>
      <c r="K18" s="20"/>
    </row>
    <row r="19" spans="3:23" x14ac:dyDescent="0.35">
      <c r="C19" t="s">
        <v>116</v>
      </c>
      <c r="D19" t="s">
        <v>110</v>
      </c>
      <c r="K19" s="20">
        <v>4</v>
      </c>
      <c r="L19" t="s">
        <v>81</v>
      </c>
    </row>
    <row r="20" spans="3:23" x14ac:dyDescent="0.35">
      <c r="K20" s="20"/>
    </row>
    <row r="21" spans="3:23" x14ac:dyDescent="0.35">
      <c r="C21" t="s">
        <v>112</v>
      </c>
      <c r="D21" t="s">
        <v>111</v>
      </c>
      <c r="E21">
        <v>4</v>
      </c>
      <c r="K21" s="20"/>
      <c r="M21" t="s">
        <v>82</v>
      </c>
    </row>
    <row r="22" spans="3:23" x14ac:dyDescent="0.35">
      <c r="C22" t="s">
        <v>113</v>
      </c>
      <c r="D22" t="s">
        <v>111</v>
      </c>
      <c r="E22">
        <v>6</v>
      </c>
      <c r="K22" s="20"/>
      <c r="N22" t="s">
        <v>83</v>
      </c>
    </row>
    <row r="23" spans="3:23" x14ac:dyDescent="0.35">
      <c r="C23" t="s">
        <v>114</v>
      </c>
      <c r="D23" t="s">
        <v>111</v>
      </c>
      <c r="E23">
        <v>12</v>
      </c>
      <c r="K23" s="20"/>
      <c r="L23" s="21"/>
      <c r="M23" s="22"/>
      <c r="N23" s="22"/>
      <c r="O23" s="22"/>
      <c r="P23" s="22"/>
      <c r="Q23" s="22"/>
      <c r="R23" s="22"/>
      <c r="S23" s="22"/>
      <c r="T23" s="22" t="s">
        <v>117</v>
      </c>
      <c r="U23" s="22"/>
      <c r="V23" s="22"/>
      <c r="W23" s="22"/>
    </row>
    <row r="25" spans="3:23" x14ac:dyDescent="0.35">
      <c r="R25" t="s">
        <v>115</v>
      </c>
    </row>
    <row r="28" spans="3:23" x14ac:dyDescent="0.35">
      <c r="N28" t="s">
        <v>104</v>
      </c>
    </row>
  </sheetData>
  <mergeCells count="4">
    <mergeCell ref="B3:J3"/>
    <mergeCell ref="B7:J7"/>
    <mergeCell ref="B8:J8"/>
    <mergeCell ref="B9:J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16AF8-170E-4D68-94CF-AAE53842DE16}">
  <dimension ref="B1:Z15"/>
  <sheetViews>
    <sheetView topLeftCell="B1" workbookViewId="0">
      <selection activeCell="Q15" sqref="Q15"/>
    </sheetView>
  </sheetViews>
  <sheetFormatPr baseColWidth="10" defaultRowHeight="14.5" x14ac:dyDescent="0.35"/>
  <cols>
    <col min="8" max="25" width="2.90625" customWidth="1"/>
  </cols>
  <sheetData>
    <row r="1" spans="2:26" ht="16" x14ac:dyDescent="0.35">
      <c r="B1" s="1" t="s">
        <v>89</v>
      </c>
      <c r="C1" s="3" t="s">
        <v>90</v>
      </c>
      <c r="K1" s="20"/>
    </row>
    <row r="2" spans="2:26" ht="16" x14ac:dyDescent="0.35">
      <c r="C2" s="3" t="s">
        <v>91</v>
      </c>
      <c r="K2" s="20"/>
    </row>
    <row r="3" spans="2:26" ht="16" x14ac:dyDescent="0.35">
      <c r="C3" s="3" t="s">
        <v>92</v>
      </c>
      <c r="E3" s="3" t="s">
        <v>93</v>
      </c>
      <c r="K3" s="20"/>
    </row>
    <row r="4" spans="2:26" x14ac:dyDescent="0.35">
      <c r="B4" s="3"/>
      <c r="K4" s="20"/>
      <c r="T4" t="s">
        <v>105</v>
      </c>
    </row>
    <row r="5" spans="2:26" x14ac:dyDescent="0.35">
      <c r="K5" s="20">
        <v>8</v>
      </c>
    </row>
    <row r="6" spans="2:26" x14ac:dyDescent="0.35">
      <c r="K6" s="20"/>
    </row>
    <row r="7" spans="2:26" x14ac:dyDescent="0.35">
      <c r="C7" t="s">
        <v>107</v>
      </c>
      <c r="K7" s="20"/>
    </row>
    <row r="8" spans="2:26" x14ac:dyDescent="0.35">
      <c r="K8" s="20"/>
    </row>
    <row r="9" spans="2:26" x14ac:dyDescent="0.35">
      <c r="K9" s="20">
        <v>4</v>
      </c>
      <c r="N9" t="s">
        <v>81</v>
      </c>
    </row>
    <row r="10" spans="2:26" x14ac:dyDescent="0.35">
      <c r="K10" s="20"/>
      <c r="S10" t="s">
        <v>82</v>
      </c>
    </row>
    <row r="11" spans="2:26" x14ac:dyDescent="0.35">
      <c r="K11" s="20"/>
    </row>
    <row r="12" spans="2:26" x14ac:dyDescent="0.35">
      <c r="H12" s="23"/>
      <c r="I12" s="23"/>
      <c r="J12" s="23"/>
      <c r="K12" s="20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2:26" x14ac:dyDescent="0.35">
      <c r="H13" s="22"/>
      <c r="I13" s="22"/>
      <c r="J13" s="22"/>
      <c r="K13" s="24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 t="s">
        <v>106</v>
      </c>
      <c r="Y13" s="22"/>
      <c r="Z13" s="22"/>
    </row>
    <row r="14" spans="2:26" x14ac:dyDescent="0.35">
      <c r="P14" s="25">
        <v>4</v>
      </c>
      <c r="T14">
        <v>8</v>
      </c>
    </row>
    <row r="15" spans="2:26" x14ac:dyDescent="0.35">
      <c r="V15" t="s">
        <v>104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07F9-BD5B-475D-B513-3ABB1043F23C}">
  <dimension ref="B1:Z15"/>
  <sheetViews>
    <sheetView tabSelected="1" workbookViewId="0">
      <selection activeCell="C7" sqref="C7"/>
    </sheetView>
  </sheetViews>
  <sheetFormatPr baseColWidth="10" defaultRowHeight="14.5" x14ac:dyDescent="0.35"/>
  <cols>
    <col min="6" max="23" width="2.90625" customWidth="1"/>
  </cols>
  <sheetData>
    <row r="1" spans="2:26" ht="16" x14ac:dyDescent="0.35">
      <c r="B1" s="1" t="s">
        <v>99</v>
      </c>
      <c r="C1" s="3" t="s">
        <v>100</v>
      </c>
      <c r="I1" s="20"/>
      <c r="O1" t="s">
        <v>104</v>
      </c>
    </row>
    <row r="2" spans="2:26" ht="16" x14ac:dyDescent="0.35">
      <c r="C2" s="3" t="s">
        <v>101</v>
      </c>
      <c r="I2" s="20"/>
    </row>
    <row r="3" spans="2:26" ht="16" x14ac:dyDescent="0.35">
      <c r="C3" s="3" t="s">
        <v>102</v>
      </c>
      <c r="E3" s="3" t="s">
        <v>103</v>
      </c>
      <c r="I3" s="20"/>
    </row>
    <row r="4" spans="2:26" x14ac:dyDescent="0.35">
      <c r="B4" s="3"/>
      <c r="I4" s="20"/>
    </row>
    <row r="5" spans="2:26" x14ac:dyDescent="0.35">
      <c r="I5" s="20"/>
    </row>
    <row r="6" spans="2:26" x14ac:dyDescent="0.35">
      <c r="I6" s="20"/>
    </row>
    <row r="7" spans="2:26" x14ac:dyDescent="0.35">
      <c r="I7" s="20"/>
    </row>
    <row r="8" spans="2:26" x14ac:dyDescent="0.35">
      <c r="I8" s="20"/>
    </row>
    <row r="9" spans="2:26" x14ac:dyDescent="0.35">
      <c r="I9" s="20">
        <v>4</v>
      </c>
    </row>
    <row r="10" spans="2:26" x14ac:dyDescent="0.35">
      <c r="I10" s="20"/>
    </row>
    <row r="11" spans="2:26" x14ac:dyDescent="0.35">
      <c r="I11" s="20"/>
    </row>
    <row r="12" spans="2:26" x14ac:dyDescent="0.35">
      <c r="F12" s="23"/>
      <c r="G12" s="23"/>
      <c r="H12" s="23"/>
      <c r="I12" s="20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Z12" t="s">
        <v>105</v>
      </c>
    </row>
    <row r="13" spans="2:26" x14ac:dyDescent="0.35">
      <c r="F13" s="22"/>
      <c r="G13" s="22"/>
      <c r="H13" s="22"/>
      <c r="I13" s="24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5" spans="2:26" x14ac:dyDescent="0.35">
      <c r="O15" t="s">
        <v>106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showGridLines="0" workbookViewId="0"/>
  </sheetViews>
  <sheetFormatPr baseColWidth="10" defaultRowHeight="14.5" x14ac:dyDescent="0.35"/>
  <cols>
    <col min="1" max="1" width="2.26953125" customWidth="1"/>
    <col min="2" max="2" width="6.26953125" customWidth="1"/>
    <col min="3" max="3" width="8.26953125" customWidth="1"/>
    <col min="4" max="4" width="15.54296875" bestFit="1" customWidth="1"/>
    <col min="5" max="5" width="11" customWidth="1"/>
    <col min="6" max="6" width="13.26953125" customWidth="1"/>
    <col min="7" max="7" width="8" customWidth="1"/>
  </cols>
  <sheetData>
    <row r="1" spans="1:5" x14ac:dyDescent="0.35">
      <c r="A1" s="5" t="s">
        <v>6</v>
      </c>
    </row>
    <row r="2" spans="1:5" x14ac:dyDescent="0.35">
      <c r="A2" s="5" t="s">
        <v>7</v>
      </c>
    </row>
    <row r="3" spans="1:5" x14ac:dyDescent="0.35">
      <c r="A3" s="5" t="s">
        <v>8</v>
      </c>
    </row>
    <row r="4" spans="1:5" x14ac:dyDescent="0.35">
      <c r="A4" s="5" t="s">
        <v>9</v>
      </c>
    </row>
    <row r="5" spans="1:5" x14ac:dyDescent="0.35">
      <c r="A5" s="5" t="s">
        <v>10</v>
      </c>
    </row>
    <row r="6" spans="1:5" x14ac:dyDescent="0.35">
      <c r="A6" s="5"/>
      <c r="B6" t="s">
        <v>11</v>
      </c>
    </row>
    <row r="7" spans="1:5" x14ac:dyDescent="0.35">
      <c r="A7" s="5"/>
      <c r="B7" t="s">
        <v>12</v>
      </c>
    </row>
    <row r="8" spans="1:5" x14ac:dyDescent="0.35">
      <c r="A8" s="5"/>
      <c r="B8" t="s">
        <v>13</v>
      </c>
    </row>
    <row r="9" spans="1:5" x14ac:dyDescent="0.35">
      <c r="A9" s="5" t="s">
        <v>14</v>
      </c>
    </row>
    <row r="10" spans="1:5" x14ac:dyDescent="0.35">
      <c r="B10" t="s">
        <v>15</v>
      </c>
    </row>
    <row r="11" spans="1:5" x14ac:dyDescent="0.35">
      <c r="B11" t="s">
        <v>16</v>
      </c>
    </row>
    <row r="12" spans="1:5" x14ac:dyDescent="0.35">
      <c r="B12" t="s">
        <v>17</v>
      </c>
    </row>
    <row r="14" spans="1:5" ht="15" thickBot="1" x14ac:dyDescent="0.4">
      <c r="A14" t="s">
        <v>18</v>
      </c>
    </row>
    <row r="15" spans="1:5" ht="15" thickBot="1" x14ac:dyDescent="0.4">
      <c r="B15" s="7" t="s">
        <v>19</v>
      </c>
      <c r="C15" s="7" t="s">
        <v>20</v>
      </c>
      <c r="D15" s="7" t="s">
        <v>21</v>
      </c>
      <c r="E15" s="7" t="s">
        <v>22</v>
      </c>
    </row>
    <row r="16" spans="1:5" ht="15" thickBot="1" x14ac:dyDescent="0.4">
      <c r="B16" s="6" t="s">
        <v>30</v>
      </c>
      <c r="C16" s="6" t="s">
        <v>5</v>
      </c>
      <c r="D16" s="9">
        <v>70</v>
      </c>
      <c r="E16" s="9">
        <v>700</v>
      </c>
    </row>
    <row r="19" spans="1:7" ht="15" thickBot="1" x14ac:dyDescent="0.4">
      <c r="A19" t="s">
        <v>23</v>
      </c>
    </row>
    <row r="20" spans="1:7" ht="15" thickBot="1" x14ac:dyDescent="0.4">
      <c r="B20" s="7" t="s">
        <v>19</v>
      </c>
      <c r="C20" s="7" t="s">
        <v>20</v>
      </c>
      <c r="D20" s="7" t="s">
        <v>21</v>
      </c>
      <c r="E20" s="7" t="s">
        <v>22</v>
      </c>
      <c r="F20" s="7" t="s">
        <v>24</v>
      </c>
    </row>
    <row r="21" spans="1:7" x14ac:dyDescent="0.35">
      <c r="B21" s="8" t="s">
        <v>31</v>
      </c>
      <c r="C21" s="8" t="s">
        <v>4</v>
      </c>
      <c r="D21" s="10">
        <v>1</v>
      </c>
      <c r="E21" s="10">
        <v>18</v>
      </c>
      <c r="F21" s="8" t="s">
        <v>32</v>
      </c>
    </row>
    <row r="22" spans="1:7" ht="15" thickBot="1" x14ac:dyDescent="0.4">
      <c r="B22" s="6" t="s">
        <v>33</v>
      </c>
      <c r="C22" s="6" t="s">
        <v>5</v>
      </c>
      <c r="D22" s="9">
        <v>1</v>
      </c>
      <c r="E22" s="9">
        <v>4.0000000000000009</v>
      </c>
      <c r="F22" s="6" t="s">
        <v>32</v>
      </c>
    </row>
    <row r="25" spans="1:7" ht="15" thickBot="1" x14ac:dyDescent="0.4">
      <c r="A25" t="s">
        <v>25</v>
      </c>
    </row>
    <row r="26" spans="1:7" ht="15" thickBot="1" x14ac:dyDescent="0.4">
      <c r="B26" s="7" t="s">
        <v>19</v>
      </c>
      <c r="C26" s="7" t="s">
        <v>20</v>
      </c>
      <c r="D26" s="7" t="s">
        <v>26</v>
      </c>
      <c r="E26" s="7" t="s">
        <v>27</v>
      </c>
      <c r="F26" s="7" t="s">
        <v>28</v>
      </c>
      <c r="G26" s="7" t="s">
        <v>29</v>
      </c>
    </row>
    <row r="27" spans="1:7" x14ac:dyDescent="0.35">
      <c r="B27" s="8" t="s">
        <v>34</v>
      </c>
      <c r="C27" s="8"/>
      <c r="D27" s="10">
        <v>160</v>
      </c>
      <c r="E27" s="8" t="s">
        <v>35</v>
      </c>
      <c r="F27" s="8" t="s">
        <v>36</v>
      </c>
      <c r="G27" s="8">
        <v>0</v>
      </c>
    </row>
    <row r="28" spans="1:7" x14ac:dyDescent="0.35">
      <c r="B28" s="8" t="s">
        <v>37</v>
      </c>
      <c r="C28" s="8"/>
      <c r="D28" s="10">
        <v>60.000000000000007</v>
      </c>
      <c r="E28" s="8" t="s">
        <v>38</v>
      </c>
      <c r="F28" s="8" t="s">
        <v>36</v>
      </c>
      <c r="G28" s="8">
        <v>0</v>
      </c>
    </row>
    <row r="29" spans="1:7" x14ac:dyDescent="0.35">
      <c r="B29" s="8" t="s">
        <v>39</v>
      </c>
      <c r="C29" s="8"/>
      <c r="D29" s="10">
        <v>128</v>
      </c>
      <c r="E29" s="8" t="s">
        <v>40</v>
      </c>
      <c r="F29" s="8" t="s">
        <v>41</v>
      </c>
      <c r="G29" s="8">
        <v>22</v>
      </c>
    </row>
    <row r="30" spans="1:7" x14ac:dyDescent="0.35">
      <c r="B30" s="8" t="s">
        <v>31</v>
      </c>
      <c r="C30" s="8" t="s">
        <v>4</v>
      </c>
      <c r="D30" s="10">
        <v>18</v>
      </c>
      <c r="E30" s="8" t="s">
        <v>42</v>
      </c>
      <c r="F30" s="8" t="s">
        <v>41</v>
      </c>
      <c r="G30" s="10">
        <v>18</v>
      </c>
    </row>
    <row r="31" spans="1:7" ht="15" thickBot="1" x14ac:dyDescent="0.4">
      <c r="B31" s="6" t="s">
        <v>33</v>
      </c>
      <c r="C31" s="6" t="s">
        <v>5</v>
      </c>
      <c r="D31" s="9">
        <v>4.0000000000000009</v>
      </c>
      <c r="E31" s="6" t="s">
        <v>43</v>
      </c>
      <c r="F31" s="6" t="s">
        <v>41</v>
      </c>
      <c r="G31" s="9">
        <v>4.0000000000000009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showGridLines="0" workbookViewId="0">
      <selection activeCell="H43" sqref="H43"/>
    </sheetView>
  </sheetViews>
  <sheetFormatPr baseColWidth="10" defaultRowHeight="14.5" x14ac:dyDescent="0.35"/>
  <cols>
    <col min="1" max="1" width="2.26953125" customWidth="1"/>
    <col min="2" max="2" width="6.26953125" bestFit="1" customWidth="1"/>
    <col min="3" max="3" width="8.26953125" customWidth="1"/>
    <col min="4" max="4" width="5.7265625" customWidth="1"/>
    <col min="5" max="5" width="13" customWidth="1"/>
  </cols>
  <sheetData>
    <row r="1" spans="1:5" x14ac:dyDescent="0.35">
      <c r="A1" s="5" t="s">
        <v>44</v>
      </c>
    </row>
    <row r="2" spans="1:5" x14ac:dyDescent="0.35">
      <c r="A2" s="5" t="s">
        <v>7</v>
      </c>
    </row>
    <row r="3" spans="1:5" x14ac:dyDescent="0.35">
      <c r="A3" s="5" t="s">
        <v>8</v>
      </c>
    </row>
    <row r="6" spans="1:5" ht="15" thickBot="1" x14ac:dyDescent="0.4">
      <c r="A6" t="s">
        <v>23</v>
      </c>
    </row>
    <row r="7" spans="1:5" x14ac:dyDescent="0.35">
      <c r="B7" s="11"/>
      <c r="C7" s="11"/>
      <c r="D7" s="11" t="s">
        <v>45</v>
      </c>
      <c r="E7" s="11" t="s">
        <v>47</v>
      </c>
    </row>
    <row r="8" spans="1:5" ht="15" thickBot="1" x14ac:dyDescent="0.4">
      <c r="B8" s="12" t="s">
        <v>19</v>
      </c>
      <c r="C8" s="12" t="s">
        <v>20</v>
      </c>
      <c r="D8" s="12" t="s">
        <v>46</v>
      </c>
      <c r="E8" s="12" t="s">
        <v>48</v>
      </c>
    </row>
    <row r="9" spans="1:5" x14ac:dyDescent="0.35">
      <c r="B9" s="8" t="s">
        <v>31</v>
      </c>
      <c r="C9" s="8" t="s">
        <v>4</v>
      </c>
      <c r="D9" s="8">
        <v>18</v>
      </c>
      <c r="E9" s="8">
        <v>0</v>
      </c>
    </row>
    <row r="10" spans="1:5" ht="15" thickBot="1" x14ac:dyDescent="0.4">
      <c r="B10" s="6" t="s">
        <v>33</v>
      </c>
      <c r="C10" s="6" t="s">
        <v>5</v>
      </c>
      <c r="D10" s="6">
        <v>4.0000000000000009</v>
      </c>
      <c r="E10" s="6">
        <v>0</v>
      </c>
    </row>
    <row r="12" spans="1:5" ht="15" thickBot="1" x14ac:dyDescent="0.4">
      <c r="A12" t="s">
        <v>25</v>
      </c>
    </row>
    <row r="13" spans="1:5" x14ac:dyDescent="0.35">
      <c r="B13" s="11"/>
      <c r="C13" s="11"/>
      <c r="D13" s="11" t="s">
        <v>45</v>
      </c>
      <c r="E13" s="11" t="s">
        <v>49</v>
      </c>
    </row>
    <row r="14" spans="1:5" ht="15" thickBot="1" x14ac:dyDescent="0.4">
      <c r="B14" s="12" t="s">
        <v>19</v>
      </c>
      <c r="C14" s="12" t="s">
        <v>20</v>
      </c>
      <c r="D14" s="12" t="s">
        <v>46</v>
      </c>
      <c r="E14" s="12" t="s">
        <v>50</v>
      </c>
    </row>
    <row r="15" spans="1:5" x14ac:dyDescent="0.35">
      <c r="B15" s="8" t="s">
        <v>34</v>
      </c>
      <c r="C15" s="8"/>
      <c r="D15" s="8">
        <v>160</v>
      </c>
      <c r="E15" s="8">
        <v>2.4999998807907136</v>
      </c>
    </row>
    <row r="16" spans="1:5" x14ac:dyDescent="0.35">
      <c r="B16" s="8" t="s">
        <v>37</v>
      </c>
      <c r="C16" s="8"/>
      <c r="D16" s="8">
        <v>60.000000000000007</v>
      </c>
      <c r="E16" s="8">
        <v>5.0000003278255463</v>
      </c>
    </row>
    <row r="17" spans="2:5" ht="15" thickBot="1" x14ac:dyDescent="0.4">
      <c r="B17" s="6" t="s">
        <v>39</v>
      </c>
      <c r="C17" s="6"/>
      <c r="D17" s="6">
        <v>128</v>
      </c>
      <c r="E17" s="6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showGridLines="0" workbookViewId="0">
      <selection activeCell="E43" sqref="E43"/>
    </sheetView>
  </sheetViews>
  <sheetFormatPr baseColWidth="10" defaultRowHeight="14.5" x14ac:dyDescent="0.35"/>
  <cols>
    <col min="1" max="1" width="2.26953125" customWidth="1"/>
    <col min="2" max="2" width="6" customWidth="1"/>
    <col min="3" max="3" width="8.453125" customWidth="1"/>
    <col min="4" max="4" width="5.7265625" customWidth="1"/>
    <col min="5" max="5" width="2.26953125" customWidth="1"/>
    <col min="6" max="6" width="7.7265625" customWidth="1"/>
    <col min="7" max="7" width="9.81640625" customWidth="1"/>
    <col min="8" max="8" width="2.26953125" customWidth="1"/>
    <col min="9" max="9" width="8.54296875" customWidth="1"/>
    <col min="10" max="10" width="9.81640625" customWidth="1"/>
  </cols>
  <sheetData>
    <row r="1" spans="1:10" x14ac:dyDescent="0.35">
      <c r="A1" s="5" t="s">
        <v>51</v>
      </c>
    </row>
    <row r="2" spans="1:10" x14ac:dyDescent="0.35">
      <c r="A2" s="5" t="s">
        <v>7</v>
      </c>
    </row>
    <row r="3" spans="1:10" x14ac:dyDescent="0.35">
      <c r="A3" s="5" t="s">
        <v>8</v>
      </c>
    </row>
    <row r="5" spans="1:10" ht="15" thickBot="1" x14ac:dyDescent="0.4"/>
    <row r="6" spans="1:10" x14ac:dyDescent="0.35">
      <c r="B6" s="11"/>
      <c r="C6" s="11" t="s">
        <v>52</v>
      </c>
      <c r="D6" s="11"/>
    </row>
    <row r="7" spans="1:10" ht="15" thickBot="1" x14ac:dyDescent="0.4">
      <c r="B7" s="12" t="s">
        <v>19</v>
      </c>
      <c r="C7" s="12" t="s">
        <v>20</v>
      </c>
      <c r="D7" s="12" t="s">
        <v>46</v>
      </c>
    </row>
    <row r="8" spans="1:10" ht="15" thickBot="1" x14ac:dyDescent="0.4">
      <c r="B8" s="6" t="s">
        <v>30</v>
      </c>
      <c r="C8" s="6" t="s">
        <v>5</v>
      </c>
      <c r="D8" s="9">
        <v>700</v>
      </c>
    </row>
    <row r="10" spans="1:10" ht="15" thickBot="1" x14ac:dyDescent="0.4"/>
    <row r="11" spans="1:10" x14ac:dyDescent="0.35">
      <c r="B11" s="11"/>
      <c r="C11" s="11" t="s">
        <v>53</v>
      </c>
      <c r="D11" s="11"/>
      <c r="F11" s="11" t="s">
        <v>54</v>
      </c>
      <c r="G11" s="11" t="s">
        <v>52</v>
      </c>
      <c r="I11" s="11" t="s">
        <v>57</v>
      </c>
      <c r="J11" s="11" t="s">
        <v>52</v>
      </c>
    </row>
    <row r="12" spans="1:10" ht="15" thickBot="1" x14ac:dyDescent="0.4">
      <c r="B12" s="12" t="s">
        <v>19</v>
      </c>
      <c r="C12" s="12" t="s">
        <v>20</v>
      </c>
      <c r="D12" s="12" t="s">
        <v>46</v>
      </c>
      <c r="F12" s="12" t="s">
        <v>55</v>
      </c>
      <c r="G12" s="12" t="s">
        <v>56</v>
      </c>
      <c r="I12" s="12" t="s">
        <v>55</v>
      </c>
      <c r="J12" s="12" t="s">
        <v>56</v>
      </c>
    </row>
    <row r="13" spans="1:10" x14ac:dyDescent="0.35">
      <c r="B13" s="8" t="s">
        <v>31</v>
      </c>
      <c r="C13" s="8" t="s">
        <v>4</v>
      </c>
      <c r="D13" s="10">
        <v>18</v>
      </c>
      <c r="F13" s="10">
        <v>0</v>
      </c>
      <c r="G13" s="10">
        <v>160.00000000000003</v>
      </c>
      <c r="I13" s="10">
        <v>17.999999999999993</v>
      </c>
      <c r="J13" s="10">
        <v>699.99999999999977</v>
      </c>
    </row>
    <row r="14" spans="1:10" ht="15" thickBot="1" x14ac:dyDescent="0.4">
      <c r="B14" s="6" t="s">
        <v>33</v>
      </c>
      <c r="C14" s="6" t="s">
        <v>5</v>
      </c>
      <c r="D14" s="9">
        <v>4.0000000000000009</v>
      </c>
      <c r="F14" s="9">
        <v>5.9604644553346033E-8</v>
      </c>
      <c r="G14" s="9">
        <v>540.00000238418579</v>
      </c>
      <c r="I14" s="9">
        <v>3.9999999999999991</v>
      </c>
      <c r="J14" s="9">
        <v>700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14"/>
  <sheetViews>
    <sheetView topLeftCell="B1" workbookViewId="0">
      <selection activeCell="D14" sqref="D14"/>
    </sheetView>
  </sheetViews>
  <sheetFormatPr baseColWidth="10" defaultRowHeight="14.5" x14ac:dyDescent="0.35"/>
  <cols>
    <col min="2" max="2" width="22.81640625" bestFit="1" customWidth="1"/>
    <col min="3" max="3" width="3.1796875" bestFit="1" customWidth="1"/>
    <col min="4" max="4" width="21.54296875" bestFit="1" customWidth="1"/>
    <col min="6" max="6" width="4" bestFit="1" customWidth="1"/>
  </cols>
  <sheetData>
    <row r="2" spans="2:6" ht="16" x14ac:dyDescent="0.35">
      <c r="B2" s="1" t="s">
        <v>0</v>
      </c>
    </row>
    <row r="3" spans="2:6" ht="16" x14ac:dyDescent="0.35">
      <c r="B3" s="3" t="s">
        <v>1</v>
      </c>
    </row>
    <row r="4" spans="2:6" ht="16" x14ac:dyDescent="0.35">
      <c r="B4" s="3" t="s">
        <v>2</v>
      </c>
      <c r="D4" s="3" t="s">
        <v>3</v>
      </c>
    </row>
    <row r="5" spans="2:6" x14ac:dyDescent="0.35">
      <c r="B5" s="3"/>
    </row>
    <row r="7" spans="2:6" x14ac:dyDescent="0.35">
      <c r="C7">
        <v>8</v>
      </c>
      <c r="D7">
        <v>4</v>
      </c>
      <c r="E7" s="4">
        <f>+C12*C7+D7*D12</f>
        <v>160.00000000000003</v>
      </c>
      <c r="F7">
        <v>160</v>
      </c>
    </row>
    <row r="8" spans="2:6" x14ac:dyDescent="0.35">
      <c r="C8">
        <v>2</v>
      </c>
      <c r="D8">
        <v>6</v>
      </c>
      <c r="E8" s="4">
        <f>+C12*C8+D8*D12</f>
        <v>60</v>
      </c>
      <c r="F8">
        <v>60</v>
      </c>
    </row>
    <row r="9" spans="2:6" x14ac:dyDescent="0.35">
      <c r="C9">
        <v>6</v>
      </c>
      <c r="D9">
        <v>5</v>
      </c>
      <c r="E9" s="4">
        <f>+D12*D9+C9*C12</f>
        <v>128.00000000000003</v>
      </c>
      <c r="F9">
        <v>150</v>
      </c>
    </row>
    <row r="11" spans="2:6" x14ac:dyDescent="0.35">
      <c r="C11" t="s">
        <v>4</v>
      </c>
      <c r="D11" t="s">
        <v>5</v>
      </c>
    </row>
    <row r="12" spans="2:6" x14ac:dyDescent="0.35">
      <c r="C12">
        <v>18.000000000000004</v>
      </c>
      <c r="D12">
        <v>3.9999999999999987</v>
      </c>
    </row>
    <row r="13" spans="2:6" x14ac:dyDescent="0.35">
      <c r="C13">
        <v>30</v>
      </c>
      <c r="D13">
        <v>40</v>
      </c>
    </row>
    <row r="14" spans="2:6" x14ac:dyDescent="0.35">
      <c r="D14">
        <f>+C13*C12+D13*D12</f>
        <v>700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"/>
  <sheetViews>
    <sheetView showGridLines="0" workbookViewId="0"/>
  </sheetViews>
  <sheetFormatPr baseColWidth="10" defaultRowHeight="14.5" x14ac:dyDescent="0.35"/>
  <cols>
    <col min="1" max="1" width="2.26953125" customWidth="1"/>
    <col min="2" max="2" width="6.26953125" customWidth="1"/>
    <col min="3" max="3" width="8.26953125" customWidth="1"/>
    <col min="4" max="4" width="15.54296875" bestFit="1" customWidth="1"/>
    <col min="5" max="5" width="11" customWidth="1"/>
    <col min="6" max="6" width="13.26953125" customWidth="1"/>
    <col min="7" max="7" width="11" customWidth="1"/>
  </cols>
  <sheetData>
    <row r="1" spans="1:5" x14ac:dyDescent="0.35">
      <c r="A1" s="5" t="s">
        <v>6</v>
      </c>
    </row>
    <row r="2" spans="1:5" x14ac:dyDescent="0.35">
      <c r="A2" s="5" t="s">
        <v>62</v>
      </c>
    </row>
    <row r="3" spans="1:5" x14ac:dyDescent="0.35">
      <c r="A3" s="5" t="s">
        <v>63</v>
      </c>
    </row>
    <row r="4" spans="1:5" x14ac:dyDescent="0.35">
      <c r="A4" s="5" t="s">
        <v>9</v>
      </c>
    </row>
    <row r="5" spans="1:5" x14ac:dyDescent="0.35">
      <c r="A5" s="5" t="s">
        <v>10</v>
      </c>
    </row>
    <row r="6" spans="1:5" x14ac:dyDescent="0.35">
      <c r="A6" s="5"/>
      <c r="B6" t="s">
        <v>11</v>
      </c>
    </row>
    <row r="7" spans="1:5" x14ac:dyDescent="0.35">
      <c r="A7" s="5"/>
      <c r="B7" t="s">
        <v>64</v>
      </c>
    </row>
    <row r="8" spans="1:5" x14ac:dyDescent="0.35">
      <c r="A8" s="5"/>
      <c r="B8" t="s">
        <v>65</v>
      </c>
    </row>
    <row r="9" spans="1:5" x14ac:dyDescent="0.35">
      <c r="A9" s="5" t="s">
        <v>14</v>
      </c>
    </row>
    <row r="10" spans="1:5" x14ac:dyDescent="0.35">
      <c r="B10" t="s">
        <v>15</v>
      </c>
    </row>
    <row r="11" spans="1:5" x14ac:dyDescent="0.35">
      <c r="B11" t="s">
        <v>16</v>
      </c>
    </row>
    <row r="12" spans="1:5" x14ac:dyDescent="0.35">
      <c r="B12" t="s">
        <v>17</v>
      </c>
    </row>
    <row r="14" spans="1:5" ht="15" thickBot="1" x14ac:dyDescent="0.4">
      <c r="A14" t="s">
        <v>66</v>
      </c>
    </row>
    <row r="15" spans="1:5" ht="15" thickBot="1" x14ac:dyDescent="0.4">
      <c r="B15" s="7" t="s">
        <v>19</v>
      </c>
      <c r="C15" s="7" t="s">
        <v>20</v>
      </c>
      <c r="D15" s="7" t="s">
        <v>21</v>
      </c>
      <c r="E15" s="7" t="s">
        <v>22</v>
      </c>
    </row>
    <row r="16" spans="1:5" ht="15" thickBot="1" x14ac:dyDescent="0.4">
      <c r="B16" s="6" t="s">
        <v>30</v>
      </c>
      <c r="C16" s="6" t="s">
        <v>5</v>
      </c>
      <c r="D16" s="9">
        <v>124.00000000000003</v>
      </c>
      <c r="E16" s="9">
        <v>7.9999660000000006</v>
      </c>
    </row>
    <row r="19" spans="1:7" ht="15" thickBot="1" x14ac:dyDescent="0.4">
      <c r="A19" t="s">
        <v>23</v>
      </c>
    </row>
    <row r="20" spans="1:7" ht="15" thickBot="1" x14ac:dyDescent="0.4">
      <c r="B20" s="7" t="s">
        <v>19</v>
      </c>
      <c r="C20" s="7" t="s">
        <v>20</v>
      </c>
      <c r="D20" s="7" t="s">
        <v>21</v>
      </c>
      <c r="E20" s="7" t="s">
        <v>22</v>
      </c>
      <c r="F20" s="7" t="s">
        <v>24</v>
      </c>
    </row>
    <row r="21" spans="1:7" x14ac:dyDescent="0.35">
      <c r="B21" s="8" t="s">
        <v>31</v>
      </c>
      <c r="C21" s="8" t="s">
        <v>4</v>
      </c>
      <c r="D21" s="10">
        <v>18.000000000000004</v>
      </c>
      <c r="E21" s="10">
        <v>0</v>
      </c>
      <c r="F21" s="8" t="s">
        <v>32</v>
      </c>
    </row>
    <row r="22" spans="1:7" ht="15" thickBot="1" x14ac:dyDescent="0.4">
      <c r="B22" s="6" t="s">
        <v>33</v>
      </c>
      <c r="C22" s="6" t="s">
        <v>5</v>
      </c>
      <c r="D22" s="9">
        <v>3.9999999999999987</v>
      </c>
      <c r="E22" s="9">
        <v>1.9999915000000001</v>
      </c>
      <c r="F22" s="6" t="s">
        <v>32</v>
      </c>
    </row>
    <row r="25" spans="1:7" ht="15" thickBot="1" x14ac:dyDescent="0.4">
      <c r="A25" t="s">
        <v>25</v>
      </c>
    </row>
    <row r="26" spans="1:7" ht="15" thickBot="1" x14ac:dyDescent="0.4">
      <c r="B26" s="7" t="s">
        <v>19</v>
      </c>
      <c r="C26" s="7" t="s">
        <v>20</v>
      </c>
      <c r="D26" s="7" t="s">
        <v>26</v>
      </c>
      <c r="E26" s="7" t="s">
        <v>27</v>
      </c>
      <c r="F26" s="7" t="s">
        <v>28</v>
      </c>
      <c r="G26" s="7" t="s">
        <v>29</v>
      </c>
    </row>
    <row r="27" spans="1:7" x14ac:dyDescent="0.35">
      <c r="B27" s="8" t="s">
        <v>34</v>
      </c>
      <c r="C27" s="8"/>
      <c r="D27" s="10">
        <v>-5.9999745000000004</v>
      </c>
      <c r="E27" s="8" t="s">
        <v>35</v>
      </c>
      <c r="F27" s="8" t="s">
        <v>41</v>
      </c>
      <c r="G27" s="8">
        <v>11.9999745</v>
      </c>
    </row>
    <row r="28" spans="1:7" x14ac:dyDescent="0.35">
      <c r="B28" s="8" t="s">
        <v>37</v>
      </c>
      <c r="C28" s="8"/>
      <c r="D28" s="10">
        <v>3.9999830000000003</v>
      </c>
      <c r="E28" s="8" t="s">
        <v>38</v>
      </c>
      <c r="F28" s="8" t="s">
        <v>41</v>
      </c>
      <c r="G28" s="8">
        <v>1.699999999971169E-5</v>
      </c>
    </row>
    <row r="29" spans="1:7" x14ac:dyDescent="0.35">
      <c r="B29" s="8" t="s">
        <v>39</v>
      </c>
      <c r="C29" s="8"/>
      <c r="D29" s="10">
        <v>7.9999660000000006</v>
      </c>
      <c r="E29" s="8" t="s">
        <v>67</v>
      </c>
      <c r="F29" s="8" t="s">
        <v>36</v>
      </c>
      <c r="G29" s="10">
        <v>0</v>
      </c>
    </row>
    <row r="30" spans="1:7" x14ac:dyDescent="0.35">
      <c r="B30" s="8" t="s">
        <v>31</v>
      </c>
      <c r="C30" s="8" t="s">
        <v>4</v>
      </c>
      <c r="D30" s="10">
        <v>0</v>
      </c>
      <c r="E30" s="8" t="s">
        <v>42</v>
      </c>
      <c r="F30" s="8" t="s">
        <v>36</v>
      </c>
      <c r="G30" s="10">
        <v>0</v>
      </c>
    </row>
    <row r="31" spans="1:7" ht="15" thickBot="1" x14ac:dyDescent="0.4">
      <c r="B31" s="6" t="s">
        <v>33</v>
      </c>
      <c r="C31" s="6" t="s">
        <v>5</v>
      </c>
      <c r="D31" s="9">
        <v>1.9999915000000001</v>
      </c>
      <c r="E31" s="6" t="s">
        <v>43</v>
      </c>
      <c r="F31" s="6" t="s">
        <v>41</v>
      </c>
      <c r="G31" s="9">
        <v>1.9999915000000001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A0822-6523-4B2A-ABF8-6C07BD54E6EE}">
  <dimension ref="B1:Z22"/>
  <sheetViews>
    <sheetView topLeftCell="B1" workbookViewId="0">
      <selection activeCell="H9" sqref="H9"/>
    </sheetView>
  </sheetViews>
  <sheetFormatPr baseColWidth="10" defaultRowHeight="14.5" x14ac:dyDescent="0.35"/>
  <cols>
    <col min="9" max="26" width="2.90625" customWidth="1"/>
  </cols>
  <sheetData>
    <row r="1" spans="2:26" ht="16" x14ac:dyDescent="0.35">
      <c r="B1" s="1" t="s">
        <v>94</v>
      </c>
      <c r="C1" s="3" t="s">
        <v>95</v>
      </c>
      <c r="L1" s="20"/>
    </row>
    <row r="2" spans="2:26" ht="16" x14ac:dyDescent="0.35">
      <c r="C2" s="3" t="s">
        <v>96</v>
      </c>
      <c r="L2" s="20"/>
    </row>
    <row r="3" spans="2:26" ht="16" x14ac:dyDescent="0.35">
      <c r="C3" s="3" t="s">
        <v>97</v>
      </c>
      <c r="E3" s="3" t="s">
        <v>98</v>
      </c>
      <c r="L3" s="20"/>
      <c r="S3" t="s">
        <v>104</v>
      </c>
    </row>
    <row r="4" spans="2:26" x14ac:dyDescent="0.35">
      <c r="B4" s="3"/>
      <c r="L4" s="20"/>
    </row>
    <row r="5" spans="2:26" x14ac:dyDescent="0.35">
      <c r="L5" s="20">
        <v>8</v>
      </c>
    </row>
    <row r="6" spans="2:26" x14ac:dyDescent="0.35">
      <c r="L6" s="20"/>
      <c r="W6" t="s">
        <v>106</v>
      </c>
    </row>
    <row r="7" spans="2:26" x14ac:dyDescent="0.35">
      <c r="L7" s="20"/>
    </row>
    <row r="8" spans="2:26" x14ac:dyDescent="0.35">
      <c r="H8" t="s">
        <v>124</v>
      </c>
      <c r="L8" s="20"/>
    </row>
    <row r="9" spans="2:26" x14ac:dyDescent="0.35">
      <c r="L9" s="20">
        <v>4</v>
      </c>
    </row>
    <row r="10" spans="2:26" x14ac:dyDescent="0.35">
      <c r="L10" s="20"/>
    </row>
    <row r="11" spans="2:26" x14ac:dyDescent="0.35">
      <c r="L11" s="20"/>
    </row>
    <row r="12" spans="2:26" x14ac:dyDescent="0.35">
      <c r="I12" s="23"/>
      <c r="J12" s="23"/>
      <c r="K12" s="23"/>
      <c r="L12" s="20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2:26" x14ac:dyDescent="0.35">
      <c r="I13" s="22"/>
      <c r="J13" s="22"/>
      <c r="K13" s="22"/>
      <c r="L13" s="24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2:26" x14ac:dyDescent="0.35">
      <c r="Q14" s="25">
        <v>4</v>
      </c>
      <c r="U14">
        <v>8</v>
      </c>
    </row>
    <row r="22" spans="18:18" x14ac:dyDescent="0.35">
      <c r="R22" t="s">
        <v>105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7"/>
  <sheetViews>
    <sheetView showGridLines="0" workbookViewId="0"/>
  </sheetViews>
  <sheetFormatPr baseColWidth="10" defaultRowHeight="14.5" x14ac:dyDescent="0.35"/>
  <cols>
    <col min="1" max="1" width="2.26953125" customWidth="1"/>
    <col min="2" max="2" width="6.26953125" bestFit="1" customWidth="1"/>
    <col min="3" max="3" width="8.26953125" customWidth="1"/>
    <col min="4" max="4" width="10.7265625" bestFit="1" customWidth="1"/>
    <col min="5" max="5" width="13" customWidth="1"/>
  </cols>
  <sheetData>
    <row r="1" spans="1:5" x14ac:dyDescent="0.35">
      <c r="A1" s="5" t="s">
        <v>44</v>
      </c>
    </row>
    <row r="2" spans="1:5" x14ac:dyDescent="0.35">
      <c r="A2" s="5" t="s">
        <v>62</v>
      </c>
    </row>
    <row r="3" spans="1:5" x14ac:dyDescent="0.35">
      <c r="A3" s="5" t="s">
        <v>63</v>
      </c>
    </row>
    <row r="6" spans="1:5" ht="15" thickBot="1" x14ac:dyDescent="0.4">
      <c r="A6" t="s">
        <v>23</v>
      </c>
    </row>
    <row r="7" spans="1:5" x14ac:dyDescent="0.35">
      <c r="B7" s="11"/>
      <c r="C7" s="11"/>
      <c r="D7" s="11" t="s">
        <v>45</v>
      </c>
      <c r="E7" s="11" t="s">
        <v>47</v>
      </c>
    </row>
    <row r="8" spans="1:5" ht="15" thickBot="1" x14ac:dyDescent="0.4">
      <c r="B8" s="12" t="s">
        <v>19</v>
      </c>
      <c r="C8" s="12" t="s">
        <v>20</v>
      </c>
      <c r="D8" s="12" t="s">
        <v>46</v>
      </c>
      <c r="E8" s="12" t="s">
        <v>48</v>
      </c>
    </row>
    <row r="9" spans="1:5" x14ac:dyDescent="0.35">
      <c r="B9" s="8" t="s">
        <v>31</v>
      </c>
      <c r="C9" s="8" t="s">
        <v>4</v>
      </c>
      <c r="D9" s="8">
        <v>0</v>
      </c>
      <c r="E9" s="8">
        <v>5.0000000070366619</v>
      </c>
    </row>
    <row r="10" spans="1:5" ht="15" thickBot="1" x14ac:dyDescent="0.4">
      <c r="B10" s="6" t="s">
        <v>33</v>
      </c>
      <c r="C10" s="6" t="s">
        <v>5</v>
      </c>
      <c r="D10" s="6">
        <v>1.9999915000000001</v>
      </c>
      <c r="E10" s="6">
        <v>0</v>
      </c>
    </row>
    <row r="12" spans="1:5" ht="15" thickBot="1" x14ac:dyDescent="0.4">
      <c r="A12" t="s">
        <v>25</v>
      </c>
    </row>
    <row r="13" spans="1:5" x14ac:dyDescent="0.35">
      <c r="B13" s="11"/>
      <c r="C13" s="11"/>
      <c r="D13" s="11" t="s">
        <v>45</v>
      </c>
      <c r="E13" s="11" t="s">
        <v>49</v>
      </c>
    </row>
    <row r="14" spans="1:5" ht="15" thickBot="1" x14ac:dyDescent="0.4">
      <c r="B14" s="12" t="s">
        <v>19</v>
      </c>
      <c r="C14" s="12" t="s">
        <v>20</v>
      </c>
      <c r="D14" s="12" t="s">
        <v>46</v>
      </c>
      <c r="E14" s="12" t="s">
        <v>50</v>
      </c>
    </row>
    <row r="15" spans="1:5" x14ac:dyDescent="0.35">
      <c r="B15" s="8" t="s">
        <v>34</v>
      </c>
      <c r="C15" s="8"/>
      <c r="D15" s="8">
        <v>-5.9999745000000004</v>
      </c>
      <c r="E15" s="8">
        <v>0</v>
      </c>
    </row>
    <row r="16" spans="1:5" x14ac:dyDescent="0.35">
      <c r="B16" s="8" t="s">
        <v>37</v>
      </c>
      <c r="C16" s="8"/>
      <c r="D16" s="8">
        <v>3.9999830000000003</v>
      </c>
      <c r="E16" s="8">
        <v>0</v>
      </c>
    </row>
    <row r="17" spans="2:5" ht="15" thickBot="1" x14ac:dyDescent="0.4">
      <c r="B17" s="6" t="s">
        <v>39</v>
      </c>
      <c r="C17" s="6"/>
      <c r="D17" s="6">
        <v>7.9999660000000006</v>
      </c>
      <c r="E17" s="6">
        <v>0.99999996647238765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"/>
  <sheetViews>
    <sheetView showGridLines="0" workbookViewId="0">
      <selection sqref="A1:A3"/>
    </sheetView>
  </sheetViews>
  <sheetFormatPr baseColWidth="10" defaultRowHeight="14.5" x14ac:dyDescent="0.35"/>
  <cols>
    <col min="1" max="1" width="2.26953125" customWidth="1"/>
    <col min="2" max="2" width="6" customWidth="1"/>
    <col min="3" max="3" width="8.453125" customWidth="1"/>
    <col min="4" max="4" width="5.7265625" customWidth="1"/>
    <col min="5" max="5" width="2.26953125" customWidth="1"/>
    <col min="6" max="6" width="7.7265625" customWidth="1"/>
    <col min="7" max="7" width="9.81640625" customWidth="1"/>
    <col min="8" max="8" width="2.26953125" customWidth="1"/>
    <col min="9" max="9" width="8.54296875" customWidth="1"/>
    <col min="10" max="10" width="9.81640625" customWidth="1"/>
  </cols>
  <sheetData>
    <row r="1" spans="1:10" x14ac:dyDescent="0.35">
      <c r="A1" s="5" t="s">
        <v>51</v>
      </c>
    </row>
    <row r="2" spans="1:10" x14ac:dyDescent="0.35">
      <c r="A2" s="5" t="s">
        <v>62</v>
      </c>
    </row>
    <row r="3" spans="1:10" x14ac:dyDescent="0.35">
      <c r="A3" s="5" t="s">
        <v>63</v>
      </c>
    </row>
    <row r="5" spans="1:10" ht="15" thickBot="1" x14ac:dyDescent="0.4"/>
    <row r="6" spans="1:10" x14ac:dyDescent="0.35">
      <c r="B6" s="11"/>
      <c r="C6" s="11" t="s">
        <v>52</v>
      </c>
      <c r="D6" s="11"/>
    </row>
    <row r="7" spans="1:10" ht="15" thickBot="1" x14ac:dyDescent="0.4">
      <c r="B7" s="12" t="s">
        <v>19</v>
      </c>
      <c r="C7" s="12" t="s">
        <v>20</v>
      </c>
      <c r="D7" s="12" t="s">
        <v>46</v>
      </c>
    </row>
    <row r="8" spans="1:10" ht="15" thickBot="1" x14ac:dyDescent="0.4">
      <c r="B8" s="6" t="s">
        <v>30</v>
      </c>
      <c r="C8" s="6" t="s">
        <v>5</v>
      </c>
      <c r="D8" s="9">
        <v>7.9999660000000006</v>
      </c>
    </row>
    <row r="10" spans="1:10" ht="15" thickBot="1" x14ac:dyDescent="0.4"/>
    <row r="11" spans="1:10" x14ac:dyDescent="0.35">
      <c r="B11" s="11"/>
      <c r="C11" s="11" t="s">
        <v>53</v>
      </c>
      <c r="D11" s="11"/>
      <c r="F11" s="11" t="s">
        <v>54</v>
      </c>
      <c r="G11" s="11" t="s">
        <v>52</v>
      </c>
      <c r="I11" s="11" t="s">
        <v>57</v>
      </c>
      <c r="J11" s="11" t="s">
        <v>52</v>
      </c>
    </row>
    <row r="12" spans="1:10" ht="15" thickBot="1" x14ac:dyDescent="0.4">
      <c r="B12" s="12" t="s">
        <v>19</v>
      </c>
      <c r="C12" s="12" t="s">
        <v>20</v>
      </c>
      <c r="D12" s="12" t="s">
        <v>46</v>
      </c>
      <c r="F12" s="12" t="s">
        <v>55</v>
      </c>
      <c r="G12" s="12" t="s">
        <v>56</v>
      </c>
      <c r="I12" s="12" t="s">
        <v>55</v>
      </c>
      <c r="J12" s="12" t="s">
        <v>56</v>
      </c>
    </row>
    <row r="13" spans="1:10" x14ac:dyDescent="0.35">
      <c r="B13" s="8" t="s">
        <v>31</v>
      </c>
      <c r="C13" s="8" t="s">
        <v>4</v>
      </c>
      <c r="D13" s="10">
        <v>0</v>
      </c>
      <c r="F13" s="10">
        <v>3.4000000000103392E-5</v>
      </c>
      <c r="G13" s="10">
        <v>8.0001700000000007</v>
      </c>
      <c r="I13" s="10">
        <v>5.9999872500000002</v>
      </c>
      <c r="J13" s="10">
        <v>43.999889500000002</v>
      </c>
    </row>
    <row r="14" spans="1:10" ht="15" thickBot="1" x14ac:dyDescent="0.4">
      <c r="B14" s="6" t="s">
        <v>33</v>
      </c>
      <c r="C14" s="6" t="s">
        <v>5</v>
      </c>
      <c r="D14" s="9">
        <v>1.9999915000000001</v>
      </c>
      <c r="F14" s="9">
        <v>2.0000019999915</v>
      </c>
      <c r="G14" s="9">
        <v>8.0000079999659999</v>
      </c>
      <c r="I14" s="9">
        <v>2.0000019999915</v>
      </c>
      <c r="J14" s="9">
        <v>8.0000079999659999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Final</vt:lpstr>
      <vt:lpstr>Informe de respuestas 1</vt:lpstr>
      <vt:lpstr>Informe de confidencialidad 1</vt:lpstr>
      <vt:lpstr>Informe de límites 1</vt:lpstr>
      <vt:lpstr>Ejercio1</vt:lpstr>
      <vt:lpstr>Informe de respuestas 2</vt:lpstr>
      <vt:lpstr>5</vt:lpstr>
      <vt:lpstr>Informe de confidencialidad 2</vt:lpstr>
      <vt:lpstr>Informe de límites 2</vt:lpstr>
      <vt:lpstr>eJERCICIO2</vt:lpstr>
      <vt:lpstr>25</vt:lpstr>
      <vt:lpstr>4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Miccige, Romina</dc:creator>
  <cp:lastModifiedBy>Romina Miccige</cp:lastModifiedBy>
  <cp:lastPrinted>2017-03-29T16:53:02Z</cp:lastPrinted>
  <dcterms:created xsi:type="dcterms:W3CDTF">2017-03-29T16:49:54Z</dcterms:created>
  <dcterms:modified xsi:type="dcterms:W3CDTF">2021-08-09T22:08:15Z</dcterms:modified>
</cp:coreProperties>
</file>