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55006f.ar155.corpintra.net\D155_Plant_Homefolder\PATTERM\Data\My Documents\UNIDAD_H\00 - Facultad\Ejercicios\TP\2020 - Semanales\"/>
    </mc:Choice>
  </mc:AlternateContent>
  <bookViews>
    <workbookView xWindow="0" yWindow="0" windowWidth="23040" windowHeight="9192" activeTab="2"/>
  </bookViews>
  <sheets>
    <sheet name="Ejercicio 1" sheetId="1" r:id="rId1"/>
    <sheet name="Ejercicio 7BIS" sheetId="2" r:id="rId2"/>
    <sheet name="Ejercicio 6 Flujo Máximo" sheetId="3" r:id="rId3"/>
  </sheets>
  <definedNames>
    <definedName name="solver_adj" localSheetId="0" hidden="1">'Ejercicio 1'!$D$3:$D$19</definedName>
    <definedName name="solver_adj" localSheetId="2" hidden="1">'Ejercicio 6 Flujo Máximo'!$D$7:$D$28</definedName>
    <definedName name="solver_cvg" localSheetId="0" hidden="1">0.0001</definedName>
    <definedName name="solver_cvg" localSheetId="2" hidden="1">0.0001</definedName>
    <definedName name="solver_drv" localSheetId="0" hidden="1">2</definedName>
    <definedName name="solver_drv" localSheetId="2" hidden="1">1</definedName>
    <definedName name="solver_eng" localSheetId="0" hidden="1">2</definedName>
    <definedName name="solver_eng" localSheetId="2" hidden="1">2</definedName>
    <definedName name="solver_est" localSheetId="0" hidden="1">1</definedName>
    <definedName name="solver_est" localSheetId="2" hidden="1">1</definedName>
    <definedName name="solver_itr" localSheetId="0" hidden="1">2147483647</definedName>
    <definedName name="solver_itr" localSheetId="2" hidden="1">2147483647</definedName>
    <definedName name="solver_lhs1" localSheetId="0" hidden="1">'Ejercicio 1'!$C$23:$C$33</definedName>
    <definedName name="solver_lhs1" localSheetId="2" hidden="1">'Ejercicio 6 Flujo Máximo'!$D$7:$D$28</definedName>
    <definedName name="solver_lhs2" localSheetId="2" hidden="1">'Ejercicio 6 Flujo Máximo'!$I$8:$I$15</definedName>
    <definedName name="solver_mip" localSheetId="0" hidden="1">2147483647</definedName>
    <definedName name="solver_mip" localSheetId="2" hidden="1">2147483647</definedName>
    <definedName name="solver_mni" localSheetId="0" hidden="1">30</definedName>
    <definedName name="solver_mni" localSheetId="2" hidden="1">30</definedName>
    <definedName name="solver_mrt" localSheetId="0" hidden="1">0.075</definedName>
    <definedName name="solver_mrt" localSheetId="2" hidden="1">0.075</definedName>
    <definedName name="solver_msl" localSheetId="0" hidden="1">2</definedName>
    <definedName name="solver_msl" localSheetId="2" hidden="1">2</definedName>
    <definedName name="solver_neg" localSheetId="0" hidden="1">1</definedName>
    <definedName name="solver_neg" localSheetId="2" hidden="1">1</definedName>
    <definedName name="solver_nod" localSheetId="0" hidden="1">2147483647</definedName>
    <definedName name="solver_nod" localSheetId="2" hidden="1">2147483647</definedName>
    <definedName name="solver_num" localSheetId="0" hidden="1">1</definedName>
    <definedName name="solver_num" localSheetId="2" hidden="1">2</definedName>
    <definedName name="solver_nwt" localSheetId="0" hidden="1">1</definedName>
    <definedName name="solver_nwt" localSheetId="2" hidden="1">1</definedName>
    <definedName name="solver_opt" localSheetId="0" hidden="1">'Ejercicio 1'!$D$20</definedName>
    <definedName name="solver_opt" localSheetId="2" hidden="1">'Ejercicio 6 Flujo Máximo'!$D$30</definedName>
    <definedName name="solver_pre" localSheetId="0" hidden="1">0.000001</definedName>
    <definedName name="solver_pre" localSheetId="2" hidden="1">0.000001</definedName>
    <definedName name="solver_rbv" localSheetId="0" hidden="1">2</definedName>
    <definedName name="solver_rbv" localSheetId="2" hidden="1">1</definedName>
    <definedName name="solver_rel1" localSheetId="0" hidden="1">2</definedName>
    <definedName name="solver_rel1" localSheetId="2" hidden="1">1</definedName>
    <definedName name="solver_rel2" localSheetId="2" hidden="1">2</definedName>
    <definedName name="solver_rhs1" localSheetId="0" hidden="1">'Ejercicio 1'!$D$23:$D$33</definedName>
    <definedName name="solver_rhs1" localSheetId="2" hidden="1">'Ejercicio 6 Flujo Máximo'!$E$7:$E$28</definedName>
    <definedName name="solver_rhs2" localSheetId="2" hidden="1">'Ejercicio 6 Flujo Máximo'!$J$8:$J$15</definedName>
    <definedName name="solver_rlx" localSheetId="0" hidden="1">2</definedName>
    <definedName name="solver_rlx" localSheetId="2" hidden="1">2</definedName>
    <definedName name="solver_rsd" localSheetId="0" hidden="1">0</definedName>
    <definedName name="solver_rsd" localSheetId="2" hidden="1">0</definedName>
    <definedName name="solver_scl" localSheetId="0" hidden="1">2</definedName>
    <definedName name="solver_scl" localSheetId="2" hidden="1">1</definedName>
    <definedName name="solver_sho" localSheetId="0" hidden="1">2</definedName>
    <definedName name="solver_sho" localSheetId="2" hidden="1">2</definedName>
    <definedName name="solver_ssz" localSheetId="0" hidden="1">100</definedName>
    <definedName name="solver_ssz" localSheetId="2" hidden="1">100</definedName>
    <definedName name="solver_tim" localSheetId="0" hidden="1">2147483647</definedName>
    <definedName name="solver_tim" localSheetId="2" hidden="1">2147483647</definedName>
    <definedName name="solver_tol" localSheetId="0" hidden="1">0.01</definedName>
    <definedName name="solver_tol" localSheetId="2" hidden="1">0.01</definedName>
    <definedName name="solver_typ" localSheetId="0" hidden="1">2</definedName>
    <definedName name="solver_typ" localSheetId="2" hidden="1">1</definedName>
    <definedName name="solver_val" localSheetId="0" hidden="1">0</definedName>
    <definedName name="solver_val" localSheetId="2" hidden="1">0</definedName>
    <definedName name="solver_ver" localSheetId="0" hidden="1">3</definedName>
    <definedName name="solver_ver" localSheetId="2" hidden="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3" i="3" l="1"/>
  <c r="F28" i="3" l="1"/>
  <c r="F27" i="3"/>
  <c r="F26" i="3"/>
  <c r="F25" i="3"/>
  <c r="F24" i="3"/>
  <c r="F23" i="3"/>
  <c r="F22" i="3"/>
  <c r="F21" i="3"/>
  <c r="F20" i="3"/>
  <c r="F19" i="3"/>
  <c r="F18" i="3"/>
  <c r="F17" i="3"/>
  <c r="F16" i="3"/>
  <c r="F15" i="3"/>
  <c r="F14" i="3"/>
  <c r="F13" i="3"/>
  <c r="F12" i="3"/>
  <c r="F11" i="3"/>
  <c r="F10" i="3"/>
  <c r="F9" i="3"/>
  <c r="F8" i="3"/>
  <c r="F7" i="3"/>
  <c r="I17" i="3"/>
  <c r="I16" i="3"/>
  <c r="I15" i="3"/>
  <c r="I14" i="3"/>
  <c r="I13" i="3"/>
  <c r="I12" i="3"/>
  <c r="I11" i="3"/>
  <c r="I10" i="3"/>
  <c r="I9" i="3"/>
  <c r="I8" i="3"/>
  <c r="I7" i="3"/>
  <c r="D30" i="3" s="1"/>
  <c r="D20" i="1"/>
  <c r="C33" i="1"/>
  <c r="C32" i="1"/>
  <c r="C31" i="1"/>
  <c r="C30" i="1"/>
  <c r="C29" i="1"/>
  <c r="C28" i="1"/>
  <c r="C27" i="1"/>
  <c r="C26" i="1"/>
  <c r="C25" i="1"/>
  <c r="C24" i="1"/>
  <c r="C23" i="1"/>
  <c r="H5" i="1" l="1"/>
  <c r="H20" i="1" s="1"/>
  <c r="H19" i="1" s="1"/>
  <c r="H4" i="1"/>
  <c r="H6" i="1" s="1"/>
  <c r="H11" i="1" s="1"/>
  <c r="H8" i="1" l="1"/>
  <c r="H14" i="1"/>
  <c r="H18" i="1" s="1"/>
  <c r="H10" i="1"/>
  <c r="H9" i="1"/>
  <c r="H7" i="1"/>
  <c r="H12" i="1" s="1"/>
  <c r="H16" i="1" l="1"/>
  <c r="H13" i="1"/>
  <c r="H17" i="1" l="1"/>
  <c r="H15" i="1"/>
</calcChain>
</file>

<file path=xl/sharedStrings.xml><?xml version="1.0" encoding="utf-8"?>
<sst xmlns="http://schemas.openxmlformats.org/spreadsheetml/2006/main" count="170" uniqueCount="90">
  <si>
    <t>1)</t>
  </si>
  <si>
    <t>NODO</t>
  </si>
  <si>
    <t>DISTANCIA</t>
  </si>
  <si>
    <t>U1+d12</t>
  </si>
  <si>
    <t>U1+D13</t>
  </si>
  <si>
    <t>U2+d24</t>
  </si>
  <si>
    <t>U3+d35</t>
  </si>
  <si>
    <t>U4+d45</t>
  </si>
  <si>
    <t>U2+d26</t>
  </si>
  <si>
    <t>U4+d47</t>
  </si>
  <si>
    <t>U5+d57</t>
  </si>
  <si>
    <t>U7+d76</t>
  </si>
  <si>
    <t>U6+d68</t>
  </si>
  <si>
    <t>U7+d78</t>
  </si>
  <si>
    <t>U9+d98</t>
  </si>
  <si>
    <t>U6+d69</t>
  </si>
  <si>
    <t>U9+d910</t>
  </si>
  <si>
    <t>U8+d810</t>
  </si>
  <si>
    <t>U11+d1110</t>
  </si>
  <si>
    <t>U3+d311</t>
  </si>
  <si>
    <t>Método analítico</t>
  </si>
  <si>
    <t>SOLVER</t>
  </si>
  <si>
    <t>Nodo</t>
  </si>
  <si>
    <t>Flujo</t>
  </si>
  <si>
    <t>Suministro</t>
  </si>
  <si>
    <t>A, B, C, D, E, F, G, H, I, J, K</t>
  </si>
  <si>
    <t>A</t>
  </si>
  <si>
    <t>B</t>
  </si>
  <si>
    <t>D</t>
  </si>
  <si>
    <t>I</t>
  </si>
  <si>
    <t>K</t>
  </si>
  <si>
    <t>J</t>
  </si>
  <si>
    <t>C</t>
  </si>
  <si>
    <t>E</t>
  </si>
  <si>
    <t>F</t>
  </si>
  <si>
    <t>G</t>
  </si>
  <si>
    <t>H</t>
  </si>
  <si>
    <t>Capacidad</t>
  </si>
  <si>
    <t>Flujo neto</t>
  </si>
  <si>
    <t>Demanda</t>
  </si>
  <si>
    <t>Delta</t>
  </si>
  <si>
    <t>Flujo Máx</t>
  </si>
  <si>
    <t>Destino (nodo)</t>
  </si>
  <si>
    <t>Origen (nodo)</t>
  </si>
  <si>
    <t>Parte B</t>
  </si>
  <si>
    <t>Encontrar la red que conecte todos los nodos. Utilizamos el método de árbol de extensión mínima.</t>
  </si>
  <si>
    <t>Parte A</t>
  </si>
  <si>
    <t>A, I</t>
  </si>
  <si>
    <t>A-I</t>
  </si>
  <si>
    <t>A-D</t>
  </si>
  <si>
    <t>A-G</t>
  </si>
  <si>
    <t>A, I, D</t>
  </si>
  <si>
    <t>I-G</t>
  </si>
  <si>
    <t>I-D</t>
  </si>
  <si>
    <t>I-F</t>
  </si>
  <si>
    <t>I-B</t>
  </si>
  <si>
    <t>INTERACCIÓN</t>
  </si>
  <si>
    <t>D-B</t>
  </si>
  <si>
    <t>D-E</t>
  </si>
  <si>
    <t>G-F</t>
  </si>
  <si>
    <t>G-C</t>
  </si>
  <si>
    <t>B-F</t>
  </si>
  <si>
    <t>B-H</t>
  </si>
  <si>
    <t>B-E</t>
  </si>
  <si>
    <t>F-J</t>
  </si>
  <si>
    <t>J-C</t>
  </si>
  <si>
    <t>J-E</t>
  </si>
  <si>
    <t>E-H</t>
  </si>
  <si>
    <t>E-K</t>
  </si>
  <si>
    <t>H-K</t>
  </si>
  <si>
    <t>H-C</t>
  </si>
  <si>
    <t>B, C, D, E, F, G, H, J, K</t>
  </si>
  <si>
    <t>B, C, E, F, G, H, J, K</t>
  </si>
  <si>
    <t>TOTAL</t>
  </si>
  <si>
    <t>A, I, D, G, B, F, J, E, H, K, C</t>
  </si>
  <si>
    <t>IMPORTANTE: Esta solución es una óptima posible. Cuando en el método de arbol de extensión mínima tenemos un empate, se decide arbitrariamente por una rama y continuar. Esto nos da la pauta que existe otra solución igual de óptima. Lo imporante es que el total de distancia de la red conectada de LO MISMO! (En este caso 127)</t>
  </si>
  <si>
    <t>F-E</t>
  </si>
  <si>
    <t>A, I, D, F</t>
  </si>
  <si>
    <t>B, C, E, G, H, J, K</t>
  </si>
  <si>
    <t>A, I, D, F, J</t>
  </si>
  <si>
    <t>A, I, D, F, J, G</t>
  </si>
  <si>
    <t>B, C, E, H, K</t>
  </si>
  <si>
    <t>B, C, E, G, H, K</t>
  </si>
  <si>
    <t>A, I, D, F, J, G, E</t>
  </si>
  <si>
    <t>B, C, H, K</t>
  </si>
  <si>
    <t>A, I, D, F, J, G, E, K</t>
  </si>
  <si>
    <t>B, C, H</t>
  </si>
  <si>
    <t>A, I, D, F, J, G, E, K, H</t>
  </si>
  <si>
    <t>B, C</t>
  </si>
  <si>
    <t>A, I, D, F, J, G, E, K, H,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</si>
</sst>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sz val="12"/>
      <color theme="1"/>
      <name val="Calibri"/>
      <family val="2"/>
      <scheme val="minor"/>
    </font>
    <font>
      <b/>
      <sz val="16"/>
      <color theme="1"/>
      <name val="Calibri"/>
      <family val="2"/>
      <scheme val="minor"/>
    </font>
    <font>
      <sz val="11"/>
      <color theme="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38">
    <xf numFmtId="0" fontId="0" fillId="0" borderId="0" xfId="0"/>
    <xf numFmtId="0" fontId="2" fillId="0" borderId="0" xfId="0" applyFont="1"/>
    <xf numFmtId="0" fontId="1" fillId="0" borderId="0" xfId="0" applyFont="1"/>
    <xf numFmtId="0" fontId="4" fillId="0" borderId="0" xfId="0" applyFont="1"/>
    <xf numFmtId="0" fontId="4" fillId="2" borderId="0" xfId="0" applyFont="1" applyFill="1"/>
    <xf numFmtId="0" fontId="5" fillId="2" borderId="0" xfId="0" applyFont="1" applyFill="1"/>
    <xf numFmtId="0" fontId="0" fillId="2" borderId="0" xfId="0" applyFill="1"/>
    <xf numFmtId="0" fontId="2" fillId="2" borderId="0" xfId="0" applyFont="1" applyFill="1"/>
    <xf numFmtId="0" fontId="0" fillId="0" borderId="0" xfId="0" applyAlignment="1">
      <alignment horizontal="center"/>
    </xf>
    <xf numFmtId="0" fontId="0" fillId="4" borderId="0" xfId="0" applyFill="1"/>
    <xf numFmtId="0" fontId="0" fillId="0" borderId="0" xfId="0" applyFill="1" applyAlignment="1">
      <alignment horizontal="center"/>
    </xf>
    <xf numFmtId="0" fontId="0" fillId="0" borderId="0" xfId="0" applyFill="1"/>
    <xf numFmtId="0" fontId="3" fillId="0" borderId="1" xfId="0" applyFont="1" applyBorder="1"/>
    <xf numFmtId="0" fontId="3" fillId="0" borderId="2" xfId="0" applyFont="1" applyBorder="1" applyAlignment="1">
      <alignment horizontal="center"/>
    </xf>
    <xf numFmtId="0" fontId="0" fillId="4" borderId="3" xfId="0" applyFill="1" applyBorder="1" applyAlignment="1">
      <alignment horizontal="center"/>
    </xf>
    <xf numFmtId="0" fontId="0" fillId="0" borderId="3" xfId="0" applyBorder="1"/>
    <xf numFmtId="0" fontId="0" fillId="4" borderId="4" xfId="0" applyFill="1" applyBorder="1" applyAlignment="1">
      <alignment horizontal="center"/>
    </xf>
    <xf numFmtId="0" fontId="0" fillId="4" borderId="5" xfId="0" applyFill="1" applyBorder="1" applyAlignment="1">
      <alignment horizont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0" fillId="3" borderId="3" xfId="0" applyFill="1" applyBorder="1" applyAlignment="1">
      <alignment horizontal="center"/>
    </xf>
    <xf numFmtId="0" fontId="0" fillId="0" borderId="0" xfId="0" applyAlignment="1">
      <alignment horizontal="left"/>
    </xf>
    <xf numFmtId="0" fontId="2" fillId="5" borderId="0" xfId="0" applyFont="1" applyFill="1" applyAlignment="1">
      <alignment horizontal="center"/>
    </xf>
    <xf numFmtId="0" fontId="2" fillId="5" borderId="0" xfId="0" applyFont="1" applyFill="1"/>
    <xf numFmtId="0" fontId="7" fillId="6" borderId="0" xfId="0" applyFont="1" applyFill="1" applyAlignment="1">
      <alignment horizontal="center" wrapText="1"/>
    </xf>
    <xf numFmtId="0" fontId="0" fillId="0" borderId="0" xfId="0" applyFont="1" applyFill="1" applyAlignment="1">
      <alignment horizontal="center"/>
    </xf>
    <xf numFmtId="0" fontId="0" fillId="0" borderId="0" xfId="0" applyFont="1" applyFill="1"/>
    <xf numFmtId="0" fontId="0" fillId="5" borderId="0" xfId="0" applyFont="1" applyFill="1"/>
    <xf numFmtId="0" fontId="4" fillId="0" borderId="0" xfId="0" applyFont="1" applyFill="1" applyAlignment="1">
      <alignment horizontal="center"/>
    </xf>
    <xf numFmtId="0" fontId="4" fillId="0" borderId="0" xfId="0" applyFont="1" applyFill="1"/>
    <xf numFmtId="0" fontId="8" fillId="0" borderId="0" xfId="0" applyFont="1" applyFill="1"/>
    <xf numFmtId="0" fontId="8" fillId="0" borderId="0" xfId="0" applyFont="1" applyAlignment="1">
      <alignment horizontal="center"/>
    </xf>
    <xf numFmtId="0" fontId="8" fillId="0" borderId="0" xfId="0" applyFont="1"/>
    <xf numFmtId="0" fontId="5" fillId="5" borderId="0" xfId="0" applyFont="1" applyFill="1" applyAlignment="1">
      <alignment horizontal="center"/>
    </xf>
    <xf numFmtId="0" fontId="5" fillId="5" borderId="0" xfId="0" applyFont="1" applyFill="1"/>
    <xf numFmtId="0" fontId="4" fillId="5" borderId="0" xfId="0" applyFont="1" applyFill="1"/>
    <xf numFmtId="0" fontId="4" fillId="5"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9</xdr:col>
      <xdr:colOff>327660</xdr:colOff>
      <xdr:row>1</xdr:row>
      <xdr:rowOff>60960</xdr:rowOff>
    </xdr:from>
    <xdr:to>
      <xdr:col>16</xdr:col>
      <xdr:colOff>228600</xdr:colOff>
      <xdr:row>17</xdr:row>
      <xdr:rowOff>137160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75020" y="243840"/>
          <a:ext cx="5448300" cy="3002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181930</xdr:colOff>
      <xdr:row>21</xdr:row>
      <xdr:rowOff>83820</xdr:rowOff>
    </xdr:from>
    <xdr:to>
      <xdr:col>10</xdr:col>
      <xdr:colOff>204868</xdr:colOff>
      <xdr:row>41</xdr:row>
      <xdr:rowOff>144780</xdr:rowOff>
    </xdr:to>
    <xdr:pic>
      <xdr:nvPicPr>
        <xdr:cNvPr id="3" name="Imagen 2"/>
        <xdr:cNvPicPr>
          <a:picLocks noChangeAspect="1"/>
        </xdr:cNvPicPr>
      </xdr:nvPicPr>
      <xdr:blipFill>
        <a:blip xmlns:r="http://schemas.openxmlformats.org/officeDocument/2006/relationships" r:embed="rId2"/>
        <a:stretch>
          <a:fillRect/>
        </a:stretch>
      </xdr:blipFill>
      <xdr:spPr>
        <a:xfrm>
          <a:off x="3527110" y="3924300"/>
          <a:ext cx="3985338" cy="3718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131334</xdr:colOff>
      <xdr:row>22</xdr:row>
      <xdr:rowOff>177949</xdr:rowOff>
    </xdr:from>
    <xdr:to>
      <xdr:col>3</xdr:col>
      <xdr:colOff>672354</xdr:colOff>
      <xdr:row>40</xdr:row>
      <xdr:rowOff>44375</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228" y="4131384"/>
          <a:ext cx="2118808" cy="3093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179295</xdr:colOff>
      <xdr:row>0</xdr:row>
      <xdr:rowOff>89647</xdr:rowOff>
    </xdr:from>
    <xdr:to>
      <xdr:col>10</xdr:col>
      <xdr:colOff>788787</xdr:colOff>
      <xdr:row>26</xdr:row>
      <xdr:rowOff>133321</xdr:rowOff>
    </xdr:to>
    <xdr:pic>
      <xdr:nvPicPr>
        <xdr:cNvPr id="4" name="Imagen 3"/>
        <xdr:cNvPicPr>
          <a:picLocks noChangeAspect="1"/>
        </xdr:cNvPicPr>
      </xdr:nvPicPr>
      <xdr:blipFill>
        <a:blip xmlns:r="http://schemas.openxmlformats.org/officeDocument/2006/relationships" r:embed="rId2"/>
        <a:stretch>
          <a:fillRect/>
        </a:stretch>
      </xdr:blipFill>
      <xdr:spPr>
        <a:xfrm>
          <a:off x="8068236" y="89647"/>
          <a:ext cx="5342857" cy="4714286"/>
        </a:xfrm>
        <a:prstGeom prst="rect">
          <a:avLst/>
        </a:prstGeom>
      </xdr:spPr>
    </xdr:pic>
    <xdr:clientData/>
  </xdr:twoCellAnchor>
  <xdr:twoCellAnchor editAs="oneCell">
    <xdr:from>
      <xdr:col>11</xdr:col>
      <xdr:colOff>268943</xdr:colOff>
      <xdr:row>0</xdr:row>
      <xdr:rowOff>71718</xdr:rowOff>
    </xdr:from>
    <xdr:to>
      <xdr:col>17</xdr:col>
      <xdr:colOff>507007</xdr:colOff>
      <xdr:row>26</xdr:row>
      <xdr:rowOff>96344</xdr:rowOff>
    </xdr:to>
    <xdr:pic>
      <xdr:nvPicPr>
        <xdr:cNvPr id="5" name="Imagen 4"/>
        <xdr:cNvPicPr>
          <a:picLocks noChangeAspect="1"/>
        </xdr:cNvPicPr>
      </xdr:nvPicPr>
      <xdr:blipFill>
        <a:blip xmlns:r="http://schemas.openxmlformats.org/officeDocument/2006/relationships" r:embed="rId3"/>
        <a:stretch>
          <a:fillRect/>
        </a:stretch>
      </xdr:blipFill>
      <xdr:spPr>
        <a:xfrm>
          <a:off x="8946778" y="71718"/>
          <a:ext cx="4971429" cy="46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747508</xdr:colOff>
      <xdr:row>34</xdr:row>
      <xdr:rowOff>112123</xdr:rowOff>
    </xdr:from>
    <xdr:to>
      <xdr:col>9</xdr:col>
      <xdr:colOff>653141</xdr:colOff>
      <xdr:row>49</xdr:row>
      <xdr:rowOff>103277</xdr:rowOff>
    </xdr:to>
    <xdr:pic>
      <xdr:nvPicPr>
        <xdr:cNvPr id="3" name="Imagen 2"/>
        <xdr:cNvPicPr>
          <a:picLocks noChangeAspect="1"/>
        </xdr:cNvPicPr>
      </xdr:nvPicPr>
      <xdr:blipFill>
        <a:blip xmlns:r="http://schemas.openxmlformats.org/officeDocument/2006/relationships" r:embed="rId1"/>
        <a:stretch>
          <a:fillRect/>
        </a:stretch>
      </xdr:blipFill>
      <xdr:spPr>
        <a:xfrm>
          <a:off x="1542165" y="6697980"/>
          <a:ext cx="5871005" cy="2767011"/>
        </a:xfrm>
        <a:prstGeom prst="rect">
          <a:avLst/>
        </a:prstGeom>
      </xdr:spPr>
    </xdr:pic>
    <xdr:clientData/>
  </xdr:twoCellAnchor>
  <xdr:twoCellAnchor editAs="oneCell">
    <xdr:from>
      <xdr:col>10</xdr:col>
      <xdr:colOff>507471</xdr:colOff>
      <xdr:row>7</xdr:row>
      <xdr:rowOff>50866</xdr:rowOff>
    </xdr:from>
    <xdr:to>
      <xdr:col>19</xdr:col>
      <xdr:colOff>344502</xdr:colOff>
      <xdr:row>42</xdr:row>
      <xdr:rowOff>26311</xdr:rowOff>
    </xdr:to>
    <xdr:pic>
      <xdr:nvPicPr>
        <xdr:cNvPr id="4" name="Imagen 3"/>
        <xdr:cNvPicPr>
          <a:picLocks noChangeAspect="1"/>
        </xdr:cNvPicPr>
      </xdr:nvPicPr>
      <xdr:blipFill>
        <a:blip xmlns:r="http://schemas.openxmlformats.org/officeDocument/2006/relationships" r:embed="rId2"/>
        <a:stretch>
          <a:fillRect/>
        </a:stretch>
      </xdr:blipFill>
      <xdr:spPr>
        <a:xfrm>
          <a:off x="7267500" y="420980"/>
          <a:ext cx="6988945" cy="6713702"/>
        </a:xfrm>
        <a:prstGeom prst="rect">
          <a:avLst/>
        </a:prstGeom>
      </xdr:spPr>
    </xdr:pic>
    <xdr:clientData/>
  </xdr:twoCellAnchor>
  <xdr:twoCellAnchor>
    <xdr:from>
      <xdr:col>0</xdr:col>
      <xdr:colOff>642257</xdr:colOff>
      <xdr:row>0</xdr:row>
      <xdr:rowOff>76201</xdr:rowOff>
    </xdr:from>
    <xdr:to>
      <xdr:col>6</xdr:col>
      <xdr:colOff>457200</xdr:colOff>
      <xdr:row>3</xdr:row>
      <xdr:rowOff>119743</xdr:rowOff>
    </xdr:to>
    <xdr:sp macro="" textlink="">
      <xdr:nvSpPr>
        <xdr:cNvPr id="6" name="Llamada rectangular 5"/>
        <xdr:cNvSpPr/>
      </xdr:nvSpPr>
      <xdr:spPr>
        <a:xfrm>
          <a:off x="642257" y="76201"/>
          <a:ext cx="4430486" cy="598713"/>
        </a:xfrm>
        <a:prstGeom prst="wedgeRectCallout">
          <a:avLst>
            <a:gd name="adj1" fmla="val -23926"/>
            <a:gd name="adj2" fmla="val 861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1) Armar Matriz con Origen-Destino</a:t>
          </a:r>
          <a:r>
            <a:rPr lang="es-ES" sz="1100" baseline="0"/>
            <a:t> y sus capacidades correspondientes. Colocar una columna "Flujo" en blanco. En ella interacturará el programa</a:t>
          </a:r>
          <a:endParaRPr lang="es-ES" sz="1100"/>
        </a:p>
      </xdr:txBody>
    </xdr:sp>
    <xdr:clientData/>
  </xdr:twoCellAnchor>
  <xdr:twoCellAnchor>
    <xdr:from>
      <xdr:col>7</xdr:col>
      <xdr:colOff>707571</xdr:colOff>
      <xdr:row>0</xdr:row>
      <xdr:rowOff>97973</xdr:rowOff>
    </xdr:from>
    <xdr:to>
      <xdr:col>12</xdr:col>
      <xdr:colOff>576943</xdr:colOff>
      <xdr:row>4</xdr:row>
      <xdr:rowOff>141514</xdr:rowOff>
    </xdr:to>
    <xdr:sp macro="" textlink="">
      <xdr:nvSpPr>
        <xdr:cNvPr id="7" name="Llamada rectangular 6"/>
        <xdr:cNvSpPr/>
      </xdr:nvSpPr>
      <xdr:spPr>
        <a:xfrm>
          <a:off x="5878285" y="97973"/>
          <a:ext cx="3842658" cy="783770"/>
        </a:xfrm>
        <a:prstGeom prst="wedgeRectCallout">
          <a:avLst>
            <a:gd name="adj1" fmla="val 2136"/>
            <a:gd name="adj2" fmla="val 680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2)</a:t>
          </a:r>
          <a:r>
            <a:rPr lang="es-ES" sz="1100" baseline="0"/>
            <a:t> Armar esta matriz adicional para programación del Solver.</a:t>
          </a:r>
        </a:p>
        <a:p>
          <a:pPr algn="l"/>
          <a:r>
            <a:rPr lang="es-ES" sz="1100" baseline="0"/>
            <a:t>Listar Nodos y replicar ambas columnas con las formulas. Las celdas Origen y Destino colocar en blanco la columna "Demanda"</a:t>
          </a:r>
          <a:endParaRPr lang="es-ES" sz="1100"/>
        </a:p>
      </xdr:txBody>
    </xdr:sp>
    <xdr:clientData/>
  </xdr:twoCellAnchor>
  <xdr:twoCellAnchor>
    <xdr:from>
      <xdr:col>5</xdr:col>
      <xdr:colOff>76199</xdr:colOff>
      <xdr:row>28</xdr:row>
      <xdr:rowOff>32658</xdr:rowOff>
    </xdr:from>
    <xdr:to>
      <xdr:col>7</xdr:col>
      <xdr:colOff>631372</xdr:colOff>
      <xdr:row>31</xdr:row>
      <xdr:rowOff>119743</xdr:rowOff>
    </xdr:to>
    <xdr:sp macro="" textlink="">
      <xdr:nvSpPr>
        <xdr:cNvPr id="8" name="Llamada rectangular 7"/>
        <xdr:cNvSpPr/>
      </xdr:nvSpPr>
      <xdr:spPr>
        <a:xfrm>
          <a:off x="4321628" y="5486401"/>
          <a:ext cx="1480458" cy="664028"/>
        </a:xfrm>
        <a:prstGeom prst="wedgeRectCallout">
          <a:avLst>
            <a:gd name="adj1" fmla="val -91931"/>
            <a:gd name="adj2" fmla="val -987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aseline="0"/>
            <a:t>3) Celda objetivo relacionada a otra celda. </a:t>
          </a:r>
          <a:endParaRPr lang="es-ES" sz="1100"/>
        </a:p>
      </xdr:txBody>
    </xdr:sp>
    <xdr:clientData/>
  </xdr:twoCellAnchor>
  <xdr:twoCellAnchor>
    <xdr:from>
      <xdr:col>13</xdr:col>
      <xdr:colOff>174171</xdr:colOff>
      <xdr:row>2</xdr:row>
      <xdr:rowOff>65316</xdr:rowOff>
    </xdr:from>
    <xdr:to>
      <xdr:col>18</xdr:col>
      <xdr:colOff>43543</xdr:colOff>
      <xdr:row>5</xdr:row>
      <xdr:rowOff>174173</xdr:rowOff>
    </xdr:to>
    <xdr:sp macro="" textlink="">
      <xdr:nvSpPr>
        <xdr:cNvPr id="9" name="Llamada rectangular 8"/>
        <xdr:cNvSpPr/>
      </xdr:nvSpPr>
      <xdr:spPr>
        <a:xfrm>
          <a:off x="10112828" y="435430"/>
          <a:ext cx="3842658" cy="674914"/>
        </a:xfrm>
        <a:prstGeom prst="wedgeRectCallout">
          <a:avLst>
            <a:gd name="adj1" fmla="val -31008"/>
            <a:gd name="adj2" fmla="val 861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4)</a:t>
          </a:r>
          <a:r>
            <a:rPr lang="es-ES" sz="1100" baseline="0"/>
            <a:t> Aplicar SOLVER con esta programación. El resultado final se mostrará en la columna "Flujo". Cuidado con no incluir en las restricciones los nodos origen  y destino de la matriz adicional.</a:t>
          </a:r>
          <a:endParaRPr lang="es-ES" sz="1100"/>
        </a:p>
      </xdr:txBody>
    </xdr:sp>
    <xdr:clientData/>
  </xdr:twoCellAnchor>
  <xdr:twoCellAnchor editAs="oneCell">
    <xdr:from>
      <xdr:col>9</xdr:col>
      <xdr:colOff>97971</xdr:colOff>
      <xdr:row>61</xdr:row>
      <xdr:rowOff>21773</xdr:rowOff>
    </xdr:from>
    <xdr:to>
      <xdr:col>17</xdr:col>
      <xdr:colOff>555171</xdr:colOff>
      <xdr:row>78</xdr:row>
      <xdr:rowOff>39657</xdr:rowOff>
    </xdr:to>
    <xdr:pic>
      <xdr:nvPicPr>
        <xdr:cNvPr id="5" name="Imagen 4"/>
        <xdr:cNvPicPr>
          <a:picLocks noChangeAspect="1"/>
        </xdr:cNvPicPr>
      </xdr:nvPicPr>
      <xdr:blipFill>
        <a:blip xmlns:r="http://schemas.openxmlformats.org/officeDocument/2006/relationships" r:embed="rId3"/>
        <a:stretch>
          <a:fillRect/>
        </a:stretch>
      </xdr:blipFill>
      <xdr:spPr>
        <a:xfrm>
          <a:off x="6858000" y="11604173"/>
          <a:ext cx="6814457" cy="31638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M22" sqref="M22"/>
    </sheetView>
  </sheetViews>
  <sheetFormatPr baseColWidth="10" defaultRowHeight="14.4" x14ac:dyDescent="0.3"/>
  <cols>
    <col min="1" max="1" width="2.5546875" bestFit="1" customWidth="1"/>
  </cols>
  <sheetData>
    <row r="1" spans="1:8" x14ac:dyDescent="0.3">
      <c r="A1" t="s">
        <v>0</v>
      </c>
      <c r="B1" t="s">
        <v>21</v>
      </c>
      <c r="F1" t="s">
        <v>20</v>
      </c>
    </row>
    <row r="2" spans="1:8" x14ac:dyDescent="0.3">
      <c r="F2" t="s">
        <v>1</v>
      </c>
      <c r="G2" t="s">
        <v>2</v>
      </c>
    </row>
    <row r="3" spans="1:8" x14ac:dyDescent="0.3">
      <c r="B3">
        <v>1</v>
      </c>
      <c r="C3">
        <v>2</v>
      </c>
      <c r="D3" s="7">
        <v>1</v>
      </c>
      <c r="E3">
        <v>50</v>
      </c>
      <c r="F3" s="7">
        <v>1</v>
      </c>
      <c r="G3" s="6"/>
      <c r="H3" s="6">
        <v>0</v>
      </c>
    </row>
    <row r="4" spans="1:8" x14ac:dyDescent="0.3">
      <c r="B4">
        <v>1</v>
      </c>
      <c r="C4">
        <v>3</v>
      </c>
      <c r="D4">
        <v>0</v>
      </c>
      <c r="E4">
        <v>65</v>
      </c>
      <c r="F4" s="7">
        <v>2</v>
      </c>
      <c r="G4" s="6" t="s">
        <v>3</v>
      </c>
      <c r="H4" s="7">
        <f>+E3</f>
        <v>50</v>
      </c>
    </row>
    <row r="5" spans="1:8" x14ac:dyDescent="0.3">
      <c r="B5">
        <v>2</v>
      </c>
      <c r="C5">
        <v>6</v>
      </c>
      <c r="D5">
        <v>0</v>
      </c>
      <c r="E5">
        <v>168</v>
      </c>
      <c r="F5">
        <v>3</v>
      </c>
      <c r="G5" t="s">
        <v>4</v>
      </c>
      <c r="H5" s="1">
        <f>+E4</f>
        <v>65</v>
      </c>
    </row>
    <row r="6" spans="1:8" x14ac:dyDescent="0.3">
      <c r="B6">
        <v>2</v>
      </c>
      <c r="C6">
        <v>4</v>
      </c>
      <c r="D6" s="7">
        <v>1</v>
      </c>
      <c r="E6">
        <v>20</v>
      </c>
      <c r="F6" s="7">
        <v>4</v>
      </c>
      <c r="G6" s="6" t="s">
        <v>5</v>
      </c>
      <c r="H6" s="7">
        <f>+H4+E6</f>
        <v>70</v>
      </c>
    </row>
    <row r="7" spans="1:8" x14ac:dyDescent="0.3">
      <c r="B7">
        <v>3</v>
      </c>
      <c r="C7">
        <v>5</v>
      </c>
      <c r="D7">
        <v>0</v>
      </c>
      <c r="E7">
        <v>30</v>
      </c>
      <c r="F7">
        <v>5</v>
      </c>
      <c r="G7" t="s">
        <v>6</v>
      </c>
      <c r="H7" s="1">
        <f>+H5+E7</f>
        <v>95</v>
      </c>
    </row>
    <row r="8" spans="1:8" x14ac:dyDescent="0.3">
      <c r="B8">
        <v>3</v>
      </c>
      <c r="C8">
        <v>11</v>
      </c>
      <c r="D8">
        <v>0</v>
      </c>
      <c r="E8">
        <v>80</v>
      </c>
      <c r="G8" t="s">
        <v>7</v>
      </c>
      <c r="H8">
        <f>+H6+E10</f>
        <v>171</v>
      </c>
    </row>
    <row r="9" spans="1:8" x14ac:dyDescent="0.3">
      <c r="B9">
        <v>4</v>
      </c>
      <c r="C9">
        <v>7</v>
      </c>
      <c r="D9" s="7">
        <v>1</v>
      </c>
      <c r="E9">
        <v>40</v>
      </c>
      <c r="F9">
        <v>6</v>
      </c>
      <c r="G9" t="s">
        <v>8</v>
      </c>
      <c r="H9" s="1">
        <f>+H4+E5</f>
        <v>218</v>
      </c>
    </row>
    <row r="10" spans="1:8" x14ac:dyDescent="0.3">
      <c r="B10">
        <v>4</v>
      </c>
      <c r="C10">
        <v>5</v>
      </c>
      <c r="D10">
        <v>0</v>
      </c>
      <c r="E10">
        <v>101</v>
      </c>
      <c r="G10" t="s">
        <v>11</v>
      </c>
      <c r="H10">
        <f>+H11+E14</f>
        <v>280</v>
      </c>
    </row>
    <row r="11" spans="1:8" x14ac:dyDescent="0.3">
      <c r="B11">
        <v>5</v>
      </c>
      <c r="C11">
        <v>7</v>
      </c>
      <c r="D11">
        <v>0</v>
      </c>
      <c r="E11">
        <v>90</v>
      </c>
      <c r="F11" s="7">
        <v>7</v>
      </c>
      <c r="G11" s="6" t="s">
        <v>9</v>
      </c>
      <c r="H11" s="7">
        <f>+H6+E9</f>
        <v>110</v>
      </c>
    </row>
    <row r="12" spans="1:8" x14ac:dyDescent="0.3">
      <c r="B12">
        <v>6</v>
      </c>
      <c r="C12">
        <v>8</v>
      </c>
      <c r="D12">
        <v>0</v>
      </c>
      <c r="E12">
        <v>259</v>
      </c>
      <c r="G12" t="s">
        <v>10</v>
      </c>
      <c r="H12">
        <f>+H7+E11</f>
        <v>185</v>
      </c>
    </row>
    <row r="13" spans="1:8" x14ac:dyDescent="0.3">
      <c r="B13">
        <v>6</v>
      </c>
      <c r="C13">
        <v>9</v>
      </c>
      <c r="D13">
        <v>0</v>
      </c>
      <c r="E13">
        <v>207</v>
      </c>
      <c r="F13" s="7">
        <v>8</v>
      </c>
      <c r="G13" t="s">
        <v>12</v>
      </c>
      <c r="H13">
        <f>+H9+E12</f>
        <v>477</v>
      </c>
    </row>
    <row r="14" spans="1:8" x14ac:dyDescent="0.3">
      <c r="B14">
        <v>7</v>
      </c>
      <c r="C14">
        <v>6</v>
      </c>
      <c r="D14">
        <v>0</v>
      </c>
      <c r="E14">
        <v>170</v>
      </c>
      <c r="G14" s="6" t="s">
        <v>13</v>
      </c>
      <c r="H14" s="7">
        <f>+H11+E15</f>
        <v>367</v>
      </c>
    </row>
    <row r="15" spans="1:8" x14ac:dyDescent="0.3">
      <c r="B15">
        <v>7</v>
      </c>
      <c r="C15">
        <v>8</v>
      </c>
      <c r="D15" s="7">
        <v>1</v>
      </c>
      <c r="E15">
        <v>257</v>
      </c>
      <c r="G15" t="s">
        <v>14</v>
      </c>
      <c r="H15">
        <f>+H16+E17</f>
        <v>553</v>
      </c>
    </row>
    <row r="16" spans="1:8" x14ac:dyDescent="0.3">
      <c r="B16">
        <v>8</v>
      </c>
      <c r="C16">
        <v>10</v>
      </c>
      <c r="D16" s="7">
        <v>1</v>
      </c>
      <c r="E16">
        <v>130</v>
      </c>
      <c r="F16">
        <v>9</v>
      </c>
      <c r="G16" t="s">
        <v>15</v>
      </c>
      <c r="H16">
        <f>+H9+E13</f>
        <v>425</v>
      </c>
    </row>
    <row r="17" spans="2:8" x14ac:dyDescent="0.3">
      <c r="B17">
        <v>9</v>
      </c>
      <c r="C17">
        <v>8</v>
      </c>
      <c r="D17">
        <v>0</v>
      </c>
      <c r="E17">
        <v>128</v>
      </c>
      <c r="F17" s="7">
        <v>10</v>
      </c>
      <c r="G17" t="s">
        <v>16</v>
      </c>
      <c r="H17">
        <f>+H16+E18</f>
        <v>579</v>
      </c>
    </row>
    <row r="18" spans="2:8" x14ac:dyDescent="0.3">
      <c r="B18">
        <v>9</v>
      </c>
      <c r="C18">
        <v>10</v>
      </c>
      <c r="D18">
        <v>0</v>
      </c>
      <c r="E18">
        <v>154</v>
      </c>
      <c r="G18" s="4" t="s">
        <v>17</v>
      </c>
      <c r="H18" s="5">
        <f>+H14+E16</f>
        <v>497</v>
      </c>
    </row>
    <row r="19" spans="2:8" x14ac:dyDescent="0.3">
      <c r="B19">
        <v>11</v>
      </c>
      <c r="C19">
        <v>10</v>
      </c>
      <c r="D19">
        <v>0</v>
      </c>
      <c r="E19">
        <v>518</v>
      </c>
      <c r="G19" t="s">
        <v>18</v>
      </c>
      <c r="H19">
        <f>+H20+E19</f>
        <v>663</v>
      </c>
    </row>
    <row r="20" spans="2:8" x14ac:dyDescent="0.3">
      <c r="D20">
        <f>+SUMPRODUCT(E3:E19,D3:D19)</f>
        <v>497</v>
      </c>
      <c r="F20">
        <v>11</v>
      </c>
      <c r="G20" t="s">
        <v>19</v>
      </c>
      <c r="H20" s="1">
        <f>+H5+E8</f>
        <v>145</v>
      </c>
    </row>
    <row r="22" spans="2:8" x14ac:dyDescent="0.3">
      <c r="B22" t="s">
        <v>22</v>
      </c>
      <c r="C22" t="s">
        <v>23</v>
      </c>
      <c r="D22" t="s">
        <v>24</v>
      </c>
    </row>
    <row r="23" spans="2:8" x14ac:dyDescent="0.3">
      <c r="B23">
        <v>1</v>
      </c>
      <c r="C23">
        <f>+SUMIF($B$3:$B$19,B23,$D$3:$D$19)-SUMIF($C$3:$C$19,B23,$D$3:$D$19)</f>
        <v>1</v>
      </c>
      <c r="D23">
        <v>1</v>
      </c>
    </row>
    <row r="24" spans="2:8" x14ac:dyDescent="0.3">
      <c r="B24">
        <v>2</v>
      </c>
      <c r="C24">
        <f t="shared" ref="C24:C33" si="0">+SUMIF($B$3:$B$19,B24,$D$3:$D$19)-SUMIF($C$3:$C$19,B24,$D$3:$D$19)</f>
        <v>0</v>
      </c>
      <c r="D24">
        <v>0</v>
      </c>
    </row>
    <row r="25" spans="2:8" x14ac:dyDescent="0.3">
      <c r="B25">
        <v>3</v>
      </c>
      <c r="C25">
        <f t="shared" si="0"/>
        <v>0</v>
      </c>
      <c r="D25">
        <v>0</v>
      </c>
    </row>
    <row r="26" spans="2:8" x14ac:dyDescent="0.3">
      <c r="B26">
        <v>4</v>
      </c>
      <c r="C26">
        <f t="shared" si="0"/>
        <v>0</v>
      </c>
      <c r="D26">
        <v>0</v>
      </c>
    </row>
    <row r="27" spans="2:8" x14ac:dyDescent="0.3">
      <c r="B27">
        <v>5</v>
      </c>
      <c r="C27">
        <f t="shared" si="0"/>
        <v>0</v>
      </c>
      <c r="D27">
        <v>0</v>
      </c>
    </row>
    <row r="28" spans="2:8" x14ac:dyDescent="0.3">
      <c r="B28">
        <v>6</v>
      </c>
      <c r="C28">
        <f t="shared" si="0"/>
        <v>0</v>
      </c>
      <c r="D28">
        <v>0</v>
      </c>
    </row>
    <row r="29" spans="2:8" x14ac:dyDescent="0.3">
      <c r="B29">
        <v>7</v>
      </c>
      <c r="C29">
        <f t="shared" si="0"/>
        <v>0</v>
      </c>
      <c r="D29">
        <v>0</v>
      </c>
    </row>
    <row r="30" spans="2:8" x14ac:dyDescent="0.3">
      <c r="B30">
        <v>8</v>
      </c>
      <c r="C30">
        <f t="shared" si="0"/>
        <v>0</v>
      </c>
      <c r="D30">
        <v>0</v>
      </c>
    </row>
    <row r="31" spans="2:8" x14ac:dyDescent="0.3">
      <c r="B31">
        <v>9</v>
      </c>
      <c r="C31">
        <f t="shared" si="0"/>
        <v>0</v>
      </c>
      <c r="D31">
        <v>0</v>
      </c>
    </row>
    <row r="32" spans="2:8" x14ac:dyDescent="0.3">
      <c r="B32">
        <v>10</v>
      </c>
      <c r="C32">
        <f t="shared" si="0"/>
        <v>-1</v>
      </c>
      <c r="D32">
        <v>-1</v>
      </c>
    </row>
    <row r="33" spans="2:4" x14ac:dyDescent="0.3">
      <c r="B33">
        <v>11</v>
      </c>
      <c r="C33">
        <f t="shared" si="0"/>
        <v>0</v>
      </c>
      <c r="D33">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22"/>
  <sheetViews>
    <sheetView zoomScale="85" zoomScaleNormal="85" workbookViewId="0">
      <selection activeCell="U9" sqref="U9"/>
    </sheetView>
  </sheetViews>
  <sheetFormatPr baseColWidth="10" defaultRowHeight="14.4" x14ac:dyDescent="0.3"/>
  <sheetData>
    <row r="4" spans="2:4" x14ac:dyDescent="0.3">
      <c r="B4" s="6" t="s">
        <v>26</v>
      </c>
      <c r="C4" s="6" t="s">
        <v>27</v>
      </c>
      <c r="D4" s="6">
        <v>50</v>
      </c>
    </row>
    <row r="5" spans="2:4" x14ac:dyDescent="0.3">
      <c r="B5" s="2" t="s">
        <v>26</v>
      </c>
      <c r="C5" t="s">
        <v>28</v>
      </c>
      <c r="D5">
        <v>100</v>
      </c>
    </row>
    <row r="6" spans="2:4" x14ac:dyDescent="0.3">
      <c r="B6" s="2" t="s">
        <v>26</v>
      </c>
      <c r="C6" t="s">
        <v>30</v>
      </c>
      <c r="D6">
        <v>80</v>
      </c>
    </row>
    <row r="7" spans="2:4" ht="15" customHeight="1" x14ac:dyDescent="0.3">
      <c r="B7" s="4" t="s">
        <v>27</v>
      </c>
      <c r="C7" s="6" t="s">
        <v>28</v>
      </c>
      <c r="D7" s="6">
        <v>30</v>
      </c>
    </row>
    <row r="8" spans="2:4" x14ac:dyDescent="0.3">
      <c r="B8" s="3" t="s">
        <v>27</v>
      </c>
      <c r="C8" t="s">
        <v>29</v>
      </c>
      <c r="D8">
        <v>120</v>
      </c>
    </row>
    <row r="9" spans="2:4" x14ac:dyDescent="0.3">
      <c r="B9" s="3" t="s">
        <v>27</v>
      </c>
      <c r="C9" t="s">
        <v>31</v>
      </c>
      <c r="D9">
        <v>90</v>
      </c>
    </row>
    <row r="10" spans="2:4" x14ac:dyDescent="0.3">
      <c r="B10" s="6" t="s">
        <v>32</v>
      </c>
      <c r="C10" s="6" t="s">
        <v>35</v>
      </c>
      <c r="D10" s="6">
        <v>40</v>
      </c>
    </row>
    <row r="11" spans="2:4" x14ac:dyDescent="0.3">
      <c r="B11" s="6" t="s">
        <v>32</v>
      </c>
      <c r="C11" s="6" t="s">
        <v>28</v>
      </c>
      <c r="D11" s="6">
        <v>20</v>
      </c>
    </row>
    <row r="12" spans="2:4" x14ac:dyDescent="0.3">
      <c r="B12" s="6" t="s">
        <v>32</v>
      </c>
      <c r="C12" s="6" t="s">
        <v>29</v>
      </c>
      <c r="D12" s="6">
        <v>70</v>
      </c>
    </row>
    <row r="13" spans="2:4" x14ac:dyDescent="0.3">
      <c r="B13" s="6" t="s">
        <v>28</v>
      </c>
      <c r="C13" s="6" t="s">
        <v>33</v>
      </c>
      <c r="D13" s="6">
        <v>40</v>
      </c>
    </row>
    <row r="14" spans="2:4" x14ac:dyDescent="0.3">
      <c r="B14" s="6" t="s">
        <v>28</v>
      </c>
      <c r="C14" s="6" t="s">
        <v>34</v>
      </c>
      <c r="D14" s="6">
        <v>50</v>
      </c>
    </row>
    <row r="15" spans="2:4" x14ac:dyDescent="0.3">
      <c r="B15" t="s">
        <v>34</v>
      </c>
      <c r="C15" t="s">
        <v>29</v>
      </c>
      <c r="D15">
        <v>150</v>
      </c>
    </row>
    <row r="16" spans="2:4" x14ac:dyDescent="0.3">
      <c r="B16" t="s">
        <v>34</v>
      </c>
      <c r="C16" t="s">
        <v>30</v>
      </c>
      <c r="D16">
        <v>110</v>
      </c>
    </row>
    <row r="17" spans="2:4" x14ac:dyDescent="0.3">
      <c r="B17" s="6" t="s">
        <v>35</v>
      </c>
      <c r="C17" s="6" t="s">
        <v>36</v>
      </c>
      <c r="D17" s="6">
        <v>30</v>
      </c>
    </row>
    <row r="18" spans="2:4" x14ac:dyDescent="0.3">
      <c r="B18" s="6" t="s">
        <v>36</v>
      </c>
      <c r="C18" s="6" t="s">
        <v>30</v>
      </c>
      <c r="D18" s="6">
        <v>60</v>
      </c>
    </row>
    <row r="19" spans="2:4" x14ac:dyDescent="0.3">
      <c r="B19" t="s">
        <v>29</v>
      </c>
      <c r="C19" t="s">
        <v>31</v>
      </c>
      <c r="D19">
        <v>90</v>
      </c>
    </row>
    <row r="20" spans="2:4" x14ac:dyDescent="0.3">
      <c r="B20" s="6" t="s">
        <v>31</v>
      </c>
      <c r="C20" s="6" t="s">
        <v>30</v>
      </c>
      <c r="D20" s="6">
        <v>20</v>
      </c>
    </row>
    <row r="22" spans="2:4" x14ac:dyDescent="0.3">
      <c r="D22" s="6">
        <v>410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tabSelected="1" topLeftCell="A49" zoomScale="70" zoomScaleNormal="70" workbookViewId="0">
      <selection activeCell="V69" sqref="V69"/>
    </sheetView>
  </sheetViews>
  <sheetFormatPr baseColWidth="10" defaultRowHeight="14.4" x14ac:dyDescent="0.3"/>
  <cols>
    <col min="2" max="2" width="13.109375" style="8" bestFit="1" customWidth="1"/>
    <col min="3" max="3" width="13.88671875" style="8" bestFit="1" customWidth="1"/>
    <col min="5" max="5" width="11.5546875" style="8"/>
    <col min="6" max="6" width="5.33203125" bestFit="1" customWidth="1"/>
    <col min="7" max="7" width="8.109375" style="11" customWidth="1"/>
  </cols>
  <sheetData>
    <row r="1" spans="1:10" x14ac:dyDescent="0.3">
      <c r="A1" t="s">
        <v>46</v>
      </c>
    </row>
    <row r="5" spans="1:10" ht="15" thickBot="1" x14ac:dyDescent="0.35"/>
    <row r="6" spans="1:10" ht="15.6" x14ac:dyDescent="0.3">
      <c r="B6" s="14" t="s">
        <v>43</v>
      </c>
      <c r="C6" s="16" t="s">
        <v>42</v>
      </c>
      <c r="D6" s="18" t="s">
        <v>23</v>
      </c>
      <c r="E6" s="17" t="s">
        <v>37</v>
      </c>
      <c r="F6" s="21" t="s">
        <v>40</v>
      </c>
      <c r="G6" s="10"/>
      <c r="I6" s="15" t="s">
        <v>38</v>
      </c>
      <c r="J6" s="15" t="s">
        <v>39</v>
      </c>
    </row>
    <row r="7" spans="1:10" ht="15.6" x14ac:dyDescent="0.3">
      <c r="B7" s="14" t="s">
        <v>26</v>
      </c>
      <c r="C7" s="16" t="s">
        <v>35</v>
      </c>
      <c r="D7" s="19">
        <v>30</v>
      </c>
      <c r="E7" s="17">
        <v>50</v>
      </c>
      <c r="F7" s="21">
        <f>+E7-D7</f>
        <v>20</v>
      </c>
      <c r="G7" s="10"/>
      <c r="H7" s="9" t="s">
        <v>26</v>
      </c>
      <c r="I7" s="9">
        <f>+SUMIF($B$7:$B$28,H7,$D$7:$D$28)-SUMIF($C$7:$C$28,H7,$D$7:$D$28)</f>
        <v>85</v>
      </c>
    </row>
    <row r="8" spans="1:10" ht="15.6" x14ac:dyDescent="0.3">
      <c r="B8" s="14" t="s">
        <v>26</v>
      </c>
      <c r="C8" s="16" t="s">
        <v>29</v>
      </c>
      <c r="D8" s="19">
        <v>15</v>
      </c>
      <c r="E8" s="17">
        <v>20</v>
      </c>
      <c r="F8" s="21">
        <f t="shared" ref="F8:F28" si="0">+E8-D8</f>
        <v>5</v>
      </c>
      <c r="G8" s="10"/>
      <c r="H8" s="15" t="s">
        <v>27</v>
      </c>
      <c r="I8" s="15">
        <f t="shared" ref="I8:I17" si="1">+SUMIF($B$7:$B$28,H8,$D$7:$D$28)-SUMIF($C$7:$C$28,H8,$D$7:$D$28)</f>
        <v>0</v>
      </c>
      <c r="J8" s="15">
        <v>0</v>
      </c>
    </row>
    <row r="9" spans="1:10" ht="15.6" x14ac:dyDescent="0.3">
      <c r="B9" s="14" t="s">
        <v>26</v>
      </c>
      <c r="C9" s="16" t="s">
        <v>28</v>
      </c>
      <c r="D9" s="19">
        <v>40</v>
      </c>
      <c r="E9" s="17">
        <v>40</v>
      </c>
      <c r="F9" s="21">
        <f t="shared" si="0"/>
        <v>0</v>
      </c>
      <c r="G9" s="10"/>
      <c r="H9" s="15" t="s">
        <v>32</v>
      </c>
      <c r="I9" s="15">
        <f t="shared" si="1"/>
        <v>0</v>
      </c>
      <c r="J9" s="15">
        <v>0</v>
      </c>
    </row>
    <row r="10" spans="1:10" ht="15.6" x14ac:dyDescent="0.3">
      <c r="B10" s="14" t="s">
        <v>35</v>
      </c>
      <c r="C10" s="16" t="s">
        <v>34</v>
      </c>
      <c r="D10" s="19">
        <v>15</v>
      </c>
      <c r="E10" s="17">
        <v>20</v>
      </c>
      <c r="F10" s="21">
        <f t="shared" si="0"/>
        <v>5</v>
      </c>
      <c r="G10" s="10"/>
      <c r="H10" s="15" t="s">
        <v>28</v>
      </c>
      <c r="I10" s="15">
        <f t="shared" si="1"/>
        <v>0</v>
      </c>
      <c r="J10" s="15">
        <v>0</v>
      </c>
    </row>
    <row r="11" spans="1:10" ht="15.6" x14ac:dyDescent="0.3">
      <c r="B11" s="14" t="s">
        <v>35</v>
      </c>
      <c r="C11" s="16" t="s">
        <v>29</v>
      </c>
      <c r="D11" s="19">
        <v>0</v>
      </c>
      <c r="E11" s="17">
        <v>10</v>
      </c>
      <c r="F11" s="21">
        <f t="shared" si="0"/>
        <v>10</v>
      </c>
      <c r="G11" s="10"/>
      <c r="H11" s="15" t="s">
        <v>33</v>
      </c>
      <c r="I11" s="15">
        <f t="shared" si="1"/>
        <v>0</v>
      </c>
      <c r="J11" s="15">
        <v>0</v>
      </c>
    </row>
    <row r="12" spans="1:10" ht="15.6" x14ac:dyDescent="0.3">
      <c r="B12" s="14" t="s">
        <v>35</v>
      </c>
      <c r="C12" s="16" t="s">
        <v>32</v>
      </c>
      <c r="D12" s="19">
        <v>15</v>
      </c>
      <c r="E12" s="17">
        <v>20</v>
      </c>
      <c r="F12" s="21">
        <f t="shared" si="0"/>
        <v>5</v>
      </c>
      <c r="G12" s="10"/>
      <c r="H12" s="15" t="s">
        <v>34</v>
      </c>
      <c r="I12" s="15">
        <f t="shared" si="1"/>
        <v>0</v>
      </c>
      <c r="J12" s="15">
        <v>0</v>
      </c>
    </row>
    <row r="13" spans="1:10" ht="15.6" x14ac:dyDescent="0.3">
      <c r="B13" s="14" t="s">
        <v>29</v>
      </c>
      <c r="C13" s="16" t="s">
        <v>34</v>
      </c>
      <c r="D13" s="19">
        <v>0</v>
      </c>
      <c r="E13" s="17">
        <v>50</v>
      </c>
      <c r="F13" s="21">
        <f t="shared" si="0"/>
        <v>50</v>
      </c>
      <c r="G13" s="10"/>
      <c r="H13" s="15" t="s">
        <v>35</v>
      </c>
      <c r="I13" s="15">
        <f t="shared" si="1"/>
        <v>0</v>
      </c>
      <c r="J13" s="15">
        <v>0</v>
      </c>
    </row>
    <row r="14" spans="1:10" ht="15.6" x14ac:dyDescent="0.3">
      <c r="B14" s="14" t="s">
        <v>29</v>
      </c>
      <c r="C14" s="16" t="s">
        <v>27</v>
      </c>
      <c r="D14" s="19">
        <v>15</v>
      </c>
      <c r="E14" s="17">
        <v>30</v>
      </c>
      <c r="F14" s="21">
        <f t="shared" si="0"/>
        <v>15</v>
      </c>
      <c r="G14" s="10"/>
      <c r="H14" s="15" t="s">
        <v>36</v>
      </c>
      <c r="I14" s="15">
        <f t="shared" si="1"/>
        <v>0</v>
      </c>
      <c r="J14" s="15">
        <v>0</v>
      </c>
    </row>
    <row r="15" spans="1:10" ht="15.6" x14ac:dyDescent="0.3">
      <c r="B15" s="14" t="s">
        <v>28</v>
      </c>
      <c r="C15" s="16" t="s">
        <v>29</v>
      </c>
      <c r="D15" s="19">
        <v>0</v>
      </c>
      <c r="E15" s="17">
        <v>10</v>
      </c>
      <c r="F15" s="21">
        <f t="shared" si="0"/>
        <v>10</v>
      </c>
      <c r="G15" s="10"/>
      <c r="H15" s="15" t="s">
        <v>29</v>
      </c>
      <c r="I15" s="15">
        <f t="shared" si="1"/>
        <v>0</v>
      </c>
      <c r="J15" s="15">
        <v>0</v>
      </c>
    </row>
    <row r="16" spans="1:10" ht="15.6" x14ac:dyDescent="0.3">
      <c r="B16" s="14" t="s">
        <v>28</v>
      </c>
      <c r="C16" s="16" t="s">
        <v>27</v>
      </c>
      <c r="D16" s="19">
        <v>0</v>
      </c>
      <c r="E16" s="17">
        <v>20</v>
      </c>
      <c r="F16" s="21">
        <f t="shared" si="0"/>
        <v>20</v>
      </c>
      <c r="G16" s="10"/>
      <c r="H16" s="9" t="s">
        <v>31</v>
      </c>
      <c r="I16" s="9">
        <f t="shared" si="1"/>
        <v>-45</v>
      </c>
    </row>
    <row r="17" spans="2:9" ht="15.6" x14ac:dyDescent="0.3">
      <c r="B17" s="14" t="s">
        <v>28</v>
      </c>
      <c r="C17" s="16" t="s">
        <v>33</v>
      </c>
      <c r="D17" s="19">
        <v>40</v>
      </c>
      <c r="E17" s="17">
        <v>40</v>
      </c>
      <c r="F17" s="21">
        <f t="shared" si="0"/>
        <v>0</v>
      </c>
      <c r="G17" s="10"/>
      <c r="H17" s="9" t="s">
        <v>30</v>
      </c>
      <c r="I17" s="9">
        <f t="shared" si="1"/>
        <v>-40</v>
      </c>
    </row>
    <row r="18" spans="2:9" ht="15.6" x14ac:dyDescent="0.3">
      <c r="B18" s="14" t="s">
        <v>34</v>
      </c>
      <c r="C18" s="16" t="s">
        <v>31</v>
      </c>
      <c r="D18" s="19">
        <v>10</v>
      </c>
      <c r="E18" s="17">
        <v>10</v>
      </c>
      <c r="F18" s="21">
        <f t="shared" si="0"/>
        <v>0</v>
      </c>
      <c r="G18" s="10"/>
    </row>
    <row r="19" spans="2:9" ht="15.6" x14ac:dyDescent="0.3">
      <c r="B19" s="14" t="s">
        <v>34</v>
      </c>
      <c r="C19" s="16" t="s">
        <v>36</v>
      </c>
      <c r="D19" s="19">
        <v>5</v>
      </c>
      <c r="E19" s="17">
        <v>20</v>
      </c>
      <c r="F19" s="21">
        <f t="shared" si="0"/>
        <v>15</v>
      </c>
      <c r="G19" s="10"/>
    </row>
    <row r="20" spans="2:9" ht="15.6" x14ac:dyDescent="0.3">
      <c r="B20" s="14" t="s">
        <v>34</v>
      </c>
      <c r="C20" s="16" t="s">
        <v>27</v>
      </c>
      <c r="D20" s="19">
        <v>0</v>
      </c>
      <c r="E20" s="17">
        <v>10</v>
      </c>
      <c r="F20" s="21">
        <f t="shared" si="0"/>
        <v>10</v>
      </c>
      <c r="G20" s="10"/>
    </row>
    <row r="21" spans="2:9" ht="15.6" x14ac:dyDescent="0.3">
      <c r="B21" s="14" t="s">
        <v>27</v>
      </c>
      <c r="C21" s="16" t="s">
        <v>33</v>
      </c>
      <c r="D21" s="19">
        <v>0</v>
      </c>
      <c r="E21" s="17">
        <v>12</v>
      </c>
      <c r="F21" s="21">
        <f t="shared" si="0"/>
        <v>12</v>
      </c>
      <c r="G21" s="10"/>
    </row>
    <row r="22" spans="2:9" ht="15.6" x14ac:dyDescent="0.3">
      <c r="B22" s="14" t="s">
        <v>27</v>
      </c>
      <c r="C22" s="16" t="s">
        <v>36</v>
      </c>
      <c r="D22" s="19">
        <v>15</v>
      </c>
      <c r="E22" s="17">
        <v>15</v>
      </c>
      <c r="F22" s="21">
        <f t="shared" si="0"/>
        <v>0</v>
      </c>
      <c r="G22" s="10"/>
    </row>
    <row r="23" spans="2:9" ht="15.6" x14ac:dyDescent="0.3">
      <c r="B23" s="14" t="s">
        <v>33</v>
      </c>
      <c r="C23" s="16" t="s">
        <v>30</v>
      </c>
      <c r="D23" s="19">
        <v>10</v>
      </c>
      <c r="E23" s="17">
        <v>10</v>
      </c>
      <c r="F23" s="21">
        <f t="shared" si="0"/>
        <v>0</v>
      </c>
      <c r="G23" s="10"/>
    </row>
    <row r="24" spans="2:9" ht="15.6" x14ac:dyDescent="0.3">
      <c r="B24" s="14" t="s">
        <v>33</v>
      </c>
      <c r="C24" s="16" t="s">
        <v>36</v>
      </c>
      <c r="D24" s="19">
        <v>10</v>
      </c>
      <c r="E24" s="17">
        <v>10</v>
      </c>
      <c r="F24" s="21">
        <f t="shared" si="0"/>
        <v>0</v>
      </c>
      <c r="G24" s="10"/>
    </row>
    <row r="25" spans="2:9" ht="15.6" x14ac:dyDescent="0.3">
      <c r="B25" s="14" t="s">
        <v>33</v>
      </c>
      <c r="C25" s="16" t="s">
        <v>31</v>
      </c>
      <c r="D25" s="19">
        <v>20</v>
      </c>
      <c r="E25" s="17">
        <v>20</v>
      </c>
      <c r="F25" s="21">
        <f t="shared" si="0"/>
        <v>0</v>
      </c>
      <c r="G25" s="10"/>
    </row>
    <row r="26" spans="2:9" ht="15.6" x14ac:dyDescent="0.3">
      <c r="B26" s="14" t="s">
        <v>36</v>
      </c>
      <c r="C26" s="16" t="s">
        <v>32</v>
      </c>
      <c r="D26" s="19">
        <v>0</v>
      </c>
      <c r="E26" s="17">
        <v>20</v>
      </c>
      <c r="F26" s="21">
        <f t="shared" si="0"/>
        <v>20</v>
      </c>
      <c r="G26" s="10"/>
    </row>
    <row r="27" spans="2:9" ht="15.6" x14ac:dyDescent="0.3">
      <c r="B27" s="14" t="s">
        <v>36</v>
      </c>
      <c r="C27" s="16" t="s">
        <v>30</v>
      </c>
      <c r="D27" s="19">
        <v>30</v>
      </c>
      <c r="E27" s="17">
        <v>30</v>
      </c>
      <c r="F27" s="21">
        <f t="shared" si="0"/>
        <v>0</v>
      </c>
      <c r="G27" s="10"/>
    </row>
    <row r="28" spans="2:9" ht="16.2" thickBot="1" x14ac:dyDescent="0.35">
      <c r="B28" s="14" t="s">
        <v>32</v>
      </c>
      <c r="C28" s="16" t="s">
        <v>31</v>
      </c>
      <c r="D28" s="20">
        <v>15</v>
      </c>
      <c r="E28" s="17">
        <v>15</v>
      </c>
      <c r="F28" s="21">
        <f t="shared" si="0"/>
        <v>0</v>
      </c>
      <c r="G28" s="10"/>
    </row>
    <row r="29" spans="2:9" ht="15" thickBot="1" x14ac:dyDescent="0.35"/>
    <row r="30" spans="2:9" ht="15" thickBot="1" x14ac:dyDescent="0.35">
      <c r="C30" s="13" t="s">
        <v>41</v>
      </c>
      <c r="D30" s="12">
        <f>+I7</f>
        <v>85</v>
      </c>
    </row>
    <row r="52" spans="1:7" x14ac:dyDescent="0.3">
      <c r="A52" t="s">
        <v>44</v>
      </c>
    </row>
    <row r="54" spans="1:7" x14ac:dyDescent="0.3">
      <c r="A54" t="s">
        <v>45</v>
      </c>
    </row>
    <row r="57" spans="1:7" x14ac:dyDescent="0.3">
      <c r="A57">
        <v>1</v>
      </c>
      <c r="B57" s="22">
        <v>0</v>
      </c>
    </row>
    <row r="58" spans="1:7" x14ac:dyDescent="0.3">
      <c r="B58" s="22" t="s">
        <v>25</v>
      </c>
    </row>
    <row r="59" spans="1:7" x14ac:dyDescent="0.3">
      <c r="B59" s="22"/>
      <c r="G59" s="11" t="s">
        <v>56</v>
      </c>
    </row>
    <row r="60" spans="1:7" x14ac:dyDescent="0.3">
      <c r="A60">
        <v>2</v>
      </c>
      <c r="B60" s="22" t="s">
        <v>47</v>
      </c>
      <c r="E60" s="23" t="s">
        <v>48</v>
      </c>
      <c r="F60" s="24">
        <v>1</v>
      </c>
      <c r="G60" s="24">
        <v>2</v>
      </c>
    </row>
    <row r="61" spans="1:7" x14ac:dyDescent="0.3">
      <c r="B61" s="22" t="s">
        <v>71</v>
      </c>
      <c r="E61" s="23" t="s">
        <v>49</v>
      </c>
      <c r="F61" s="24">
        <v>2</v>
      </c>
      <c r="G61" s="24">
        <v>3</v>
      </c>
    </row>
    <row r="62" spans="1:7" x14ac:dyDescent="0.3">
      <c r="E62" s="26" t="s">
        <v>50</v>
      </c>
      <c r="F62" s="27">
        <v>3</v>
      </c>
      <c r="G62" s="27"/>
    </row>
    <row r="63" spans="1:7" x14ac:dyDescent="0.3">
      <c r="E63" s="26" t="s">
        <v>52</v>
      </c>
      <c r="F63" s="27">
        <v>4</v>
      </c>
      <c r="G63" s="27"/>
    </row>
    <row r="64" spans="1:7" x14ac:dyDescent="0.3">
      <c r="A64">
        <v>3</v>
      </c>
      <c r="B64" s="22" t="s">
        <v>51</v>
      </c>
      <c r="E64" s="26" t="s">
        <v>53</v>
      </c>
      <c r="F64" s="27">
        <v>3</v>
      </c>
      <c r="G64" s="27"/>
    </row>
    <row r="65" spans="1:7" x14ac:dyDescent="0.3">
      <c r="B65" s="22" t="s">
        <v>72</v>
      </c>
      <c r="E65" s="23" t="s">
        <v>54</v>
      </c>
      <c r="F65" s="24">
        <v>2</v>
      </c>
      <c r="G65" s="28">
        <v>4</v>
      </c>
    </row>
    <row r="66" spans="1:7" x14ac:dyDescent="0.3">
      <c r="E66" s="26" t="s">
        <v>55</v>
      </c>
      <c r="F66" s="27">
        <v>3</v>
      </c>
      <c r="G66" s="27"/>
    </row>
    <row r="67" spans="1:7" x14ac:dyDescent="0.3">
      <c r="A67">
        <v>4</v>
      </c>
      <c r="B67" s="22" t="s">
        <v>77</v>
      </c>
      <c r="E67" s="29" t="s">
        <v>57</v>
      </c>
      <c r="F67" s="30">
        <v>4</v>
      </c>
      <c r="G67" s="31"/>
    </row>
    <row r="68" spans="1:7" x14ac:dyDescent="0.3">
      <c r="B68" s="22" t="s">
        <v>78</v>
      </c>
      <c r="E68" s="29" t="s">
        <v>58</v>
      </c>
      <c r="F68" s="30">
        <v>4</v>
      </c>
      <c r="G68" s="31"/>
    </row>
    <row r="69" spans="1:7" x14ac:dyDescent="0.3">
      <c r="E69" s="37" t="s">
        <v>59</v>
      </c>
      <c r="F69" s="36">
        <v>2</v>
      </c>
      <c r="G69" s="36">
        <v>6</v>
      </c>
    </row>
    <row r="70" spans="1:7" x14ac:dyDescent="0.3">
      <c r="A70">
        <v>5</v>
      </c>
      <c r="B70" s="22" t="s">
        <v>79</v>
      </c>
      <c r="E70" s="29" t="s">
        <v>60</v>
      </c>
      <c r="F70" s="30">
        <v>5</v>
      </c>
      <c r="G70" s="30"/>
    </row>
    <row r="71" spans="1:7" x14ac:dyDescent="0.3">
      <c r="B71" s="22" t="s">
        <v>82</v>
      </c>
      <c r="E71" s="29" t="s">
        <v>61</v>
      </c>
      <c r="F71" s="30">
        <v>4</v>
      </c>
      <c r="G71" s="31"/>
    </row>
    <row r="72" spans="1:7" x14ac:dyDescent="0.3">
      <c r="E72" s="34" t="s">
        <v>62</v>
      </c>
      <c r="F72" s="35">
        <v>3</v>
      </c>
      <c r="G72" s="36">
        <v>11</v>
      </c>
    </row>
    <row r="73" spans="1:7" x14ac:dyDescent="0.3">
      <c r="A73">
        <v>6</v>
      </c>
      <c r="B73" s="22" t="s">
        <v>80</v>
      </c>
      <c r="E73" s="29" t="s">
        <v>63</v>
      </c>
      <c r="F73" s="30">
        <v>7</v>
      </c>
      <c r="G73" s="31"/>
    </row>
    <row r="74" spans="1:7" x14ac:dyDescent="0.3">
      <c r="B74" s="22" t="s">
        <v>81</v>
      </c>
      <c r="E74" s="34" t="s">
        <v>64</v>
      </c>
      <c r="F74" s="35">
        <v>2</v>
      </c>
      <c r="G74" s="36">
        <v>5</v>
      </c>
    </row>
    <row r="75" spans="1:7" x14ac:dyDescent="0.3">
      <c r="E75" s="29" t="s">
        <v>76</v>
      </c>
      <c r="F75" s="30">
        <v>6</v>
      </c>
      <c r="G75" s="31"/>
    </row>
    <row r="76" spans="1:7" x14ac:dyDescent="0.3">
      <c r="A76">
        <v>7</v>
      </c>
      <c r="B76" s="22" t="s">
        <v>83</v>
      </c>
      <c r="E76" s="29" t="s">
        <v>65</v>
      </c>
      <c r="F76" s="30">
        <v>5</v>
      </c>
      <c r="G76" s="31"/>
    </row>
    <row r="77" spans="1:7" x14ac:dyDescent="0.3">
      <c r="B77" s="22" t="s">
        <v>84</v>
      </c>
      <c r="E77" s="34" t="s">
        <v>66</v>
      </c>
      <c r="F77" s="35">
        <v>2</v>
      </c>
      <c r="G77" s="35">
        <v>7</v>
      </c>
    </row>
    <row r="78" spans="1:7" x14ac:dyDescent="0.3">
      <c r="E78" s="34" t="s">
        <v>67</v>
      </c>
      <c r="F78" s="35">
        <v>2</v>
      </c>
      <c r="G78" s="35">
        <v>9</v>
      </c>
    </row>
    <row r="79" spans="1:7" x14ac:dyDescent="0.3">
      <c r="A79">
        <v>8</v>
      </c>
      <c r="B79" s="22" t="s">
        <v>85</v>
      </c>
      <c r="E79" s="34" t="s">
        <v>68</v>
      </c>
      <c r="F79" s="35">
        <v>1</v>
      </c>
      <c r="G79" s="35">
        <v>8</v>
      </c>
    </row>
    <row r="80" spans="1:7" x14ac:dyDescent="0.3">
      <c r="B80" s="22" t="s">
        <v>86</v>
      </c>
      <c r="E80" s="29" t="s">
        <v>69</v>
      </c>
      <c r="F80" s="30">
        <v>4</v>
      </c>
      <c r="G80" s="30"/>
    </row>
    <row r="81" spans="1:17" x14ac:dyDescent="0.3">
      <c r="E81" s="34" t="s">
        <v>70</v>
      </c>
      <c r="F81" s="35">
        <v>1</v>
      </c>
      <c r="G81" s="35">
        <v>10</v>
      </c>
    </row>
    <row r="82" spans="1:17" x14ac:dyDescent="0.3">
      <c r="A82">
        <v>9</v>
      </c>
      <c r="B82" s="22" t="s">
        <v>87</v>
      </c>
      <c r="E82" s="32"/>
      <c r="F82" s="33"/>
      <c r="G82" s="31"/>
    </row>
    <row r="83" spans="1:17" x14ac:dyDescent="0.3">
      <c r="B83" s="22" t="s">
        <v>88</v>
      </c>
      <c r="E83" s="8" t="s">
        <v>73</v>
      </c>
      <c r="F83">
        <f>+SUMIF(G60:G81,"&gt;0",F60:F81)</f>
        <v>18</v>
      </c>
    </row>
    <row r="85" spans="1:17" x14ac:dyDescent="0.3">
      <c r="A85">
        <v>10</v>
      </c>
      <c r="B85" s="22" t="s">
        <v>89</v>
      </c>
    </row>
    <row r="86" spans="1:17" x14ac:dyDescent="0.3">
      <c r="B86" s="22" t="s">
        <v>27</v>
      </c>
    </row>
    <row r="88" spans="1:17" x14ac:dyDescent="0.3">
      <c r="A88">
        <v>11</v>
      </c>
      <c r="B88" s="22" t="s">
        <v>74</v>
      </c>
    </row>
    <row r="91" spans="1:17" x14ac:dyDescent="0.3">
      <c r="A91" s="25" t="s">
        <v>75</v>
      </c>
      <c r="B91" s="25"/>
      <c r="C91" s="25"/>
      <c r="D91" s="25"/>
      <c r="E91" s="25"/>
      <c r="F91" s="25"/>
      <c r="G91" s="25"/>
      <c r="H91" s="25"/>
      <c r="I91" s="25"/>
      <c r="J91" s="25"/>
      <c r="K91" s="25"/>
      <c r="L91" s="25"/>
      <c r="M91" s="25"/>
      <c r="N91" s="25"/>
      <c r="O91" s="25"/>
      <c r="P91" s="25"/>
      <c r="Q91" s="25"/>
    </row>
    <row r="92" spans="1:17" x14ac:dyDescent="0.3">
      <c r="A92" s="25"/>
      <c r="B92" s="25"/>
      <c r="C92" s="25"/>
      <c r="D92" s="25"/>
      <c r="E92" s="25"/>
      <c r="F92" s="25"/>
      <c r="G92" s="25"/>
      <c r="H92" s="25"/>
      <c r="I92" s="25"/>
      <c r="J92" s="25"/>
      <c r="K92" s="25"/>
      <c r="L92" s="25"/>
      <c r="M92" s="25"/>
      <c r="N92" s="25"/>
      <c r="O92" s="25"/>
      <c r="P92" s="25"/>
      <c r="Q92" s="25"/>
    </row>
    <row r="93" spans="1:17" x14ac:dyDescent="0.3">
      <c r="A93" s="25"/>
      <c r="B93" s="25"/>
      <c r="C93" s="25"/>
      <c r="D93" s="25"/>
      <c r="E93" s="25"/>
      <c r="F93" s="25"/>
      <c r="G93" s="25"/>
      <c r="H93" s="25"/>
      <c r="I93" s="25"/>
      <c r="J93" s="25"/>
      <c r="K93" s="25"/>
      <c r="L93" s="25"/>
      <c r="M93" s="25"/>
      <c r="N93" s="25"/>
      <c r="O93" s="25"/>
      <c r="P93" s="25"/>
      <c r="Q93" s="25"/>
    </row>
    <row r="94" spans="1:17" x14ac:dyDescent="0.3">
      <c r="A94" s="25"/>
      <c r="B94" s="25"/>
      <c r="C94" s="25"/>
      <c r="D94" s="25"/>
      <c r="E94" s="25"/>
      <c r="F94" s="25"/>
      <c r="G94" s="25"/>
      <c r="H94" s="25"/>
      <c r="I94" s="25"/>
      <c r="J94" s="25"/>
      <c r="K94" s="25"/>
      <c r="L94" s="25"/>
      <c r="M94" s="25"/>
      <c r="N94" s="25"/>
      <c r="O94" s="25"/>
      <c r="P94" s="25"/>
      <c r="Q94" s="25"/>
    </row>
  </sheetData>
  <mergeCells count="1">
    <mergeCell ref="A91:Q94"/>
  </mergeCells>
  <pageMargins left="0.7" right="0.7" top="0.75" bottom="0.75" header="0.3" footer="0.3"/>
  <pageSetup paperSize="9" orientation="portrait" verticalDpi="599"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Ejercicio 1</vt:lpstr>
      <vt:lpstr>Ejercicio 7BIS</vt:lpstr>
      <vt:lpstr>Ejercicio 6 Flujo Máximo</vt:lpstr>
    </vt:vector>
  </TitlesOfParts>
  <Company>Daimler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Patterlini, Matias (565)</dc:creator>
  <cp:lastModifiedBy>Patterlini, Matias (565)</cp:lastModifiedBy>
  <dcterms:created xsi:type="dcterms:W3CDTF">2020-06-22T19:09:09Z</dcterms:created>
  <dcterms:modified xsi:type="dcterms:W3CDTF">2020-06-27T23:52:03Z</dcterms:modified>
</cp:coreProperties>
</file>