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markov\"/>
    </mc:Choice>
  </mc:AlternateContent>
  <xr:revisionPtr revIDLastSave="0" documentId="13_ncr:1_{186D7EDB-9E00-4C54-9DB3-E870684B1D53}" xr6:coauthVersionLast="44" xr6:coauthVersionMax="44" xr10:uidLastSave="{00000000-0000-0000-0000-000000000000}"/>
  <bookViews>
    <workbookView xWindow="-110" yWindow="-110" windowWidth="19420" windowHeight="10560" activeTab="3" xr2:uid="{63DFD932-1F4F-4EBB-9EB5-1ECAD5D0069D}"/>
  </bookViews>
  <sheets>
    <sheet name="1" sheetId="1" r:id="rId1"/>
    <sheet name="2" sheetId="2" r:id="rId2"/>
    <sheet name="3" sheetId="3" r:id="rId3"/>
    <sheet name="4" sheetId="4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4" l="1"/>
  <c r="E32" i="4"/>
  <c r="F30" i="4"/>
  <c r="E30" i="4"/>
  <c r="F29" i="4"/>
  <c r="E29" i="4"/>
  <c r="F24" i="4"/>
  <c r="E24" i="4"/>
  <c r="F23" i="4"/>
  <c r="E23" i="4"/>
  <c r="F57" i="3"/>
  <c r="E57" i="3"/>
  <c r="D57" i="3"/>
  <c r="F53" i="3"/>
  <c r="E53" i="3"/>
  <c r="D53" i="3"/>
  <c r="E38" i="3"/>
  <c r="D38" i="3"/>
  <c r="F34" i="3"/>
  <c r="E34" i="3"/>
  <c r="D34" i="3"/>
  <c r="F19" i="3"/>
  <c r="E19" i="3"/>
  <c r="D19" i="3"/>
  <c r="D45" i="2"/>
  <c r="E70" i="2"/>
  <c r="F36" i="4"/>
  <c r="E36" i="4"/>
  <c r="F35" i="4"/>
  <c r="E35" i="4"/>
  <c r="F33" i="4"/>
  <c r="F32" i="4"/>
  <c r="E26" i="4"/>
  <c r="F27" i="4"/>
  <c r="E27" i="4"/>
  <c r="F26" i="4"/>
  <c r="I55" i="3" l="1"/>
  <c r="H55" i="3"/>
  <c r="G55" i="3"/>
  <c r="H54" i="3"/>
  <c r="G54" i="3"/>
  <c r="I53" i="3"/>
  <c r="H53" i="3"/>
  <c r="G53" i="3"/>
  <c r="I51" i="3"/>
  <c r="H51" i="3"/>
  <c r="G51" i="3"/>
  <c r="H50" i="3"/>
  <c r="G50" i="3"/>
  <c r="I49" i="3"/>
  <c r="H49" i="3"/>
  <c r="G49" i="3"/>
  <c r="G47" i="3"/>
  <c r="F47" i="3"/>
  <c r="E47" i="3"/>
  <c r="F46" i="3"/>
  <c r="E46" i="3"/>
  <c r="G45" i="3"/>
  <c r="F45" i="3"/>
  <c r="E45" i="3"/>
  <c r="F38" i="3"/>
  <c r="I36" i="3"/>
  <c r="H36" i="3"/>
  <c r="G36" i="3"/>
  <c r="H35" i="3"/>
  <c r="G35" i="3"/>
  <c r="I34" i="3"/>
  <c r="H34" i="3"/>
  <c r="G34" i="3"/>
  <c r="I32" i="3"/>
  <c r="H32" i="3"/>
  <c r="G32" i="3"/>
  <c r="H31" i="3"/>
  <c r="G31" i="3"/>
  <c r="I30" i="3"/>
  <c r="H30" i="3"/>
  <c r="G30" i="3"/>
  <c r="G28" i="3"/>
  <c r="F28" i="3"/>
  <c r="E28" i="3"/>
  <c r="F27" i="3"/>
  <c r="E27" i="3"/>
  <c r="G26" i="3"/>
  <c r="F26" i="3"/>
  <c r="E26" i="3"/>
  <c r="I17" i="3"/>
  <c r="H17" i="3"/>
  <c r="G17" i="3"/>
  <c r="H16" i="3"/>
  <c r="G16" i="3"/>
  <c r="I15" i="3"/>
  <c r="H15" i="3"/>
  <c r="G15" i="3"/>
  <c r="G13" i="3"/>
  <c r="F13" i="3"/>
  <c r="F12" i="3"/>
  <c r="E13" i="3"/>
  <c r="E12" i="3"/>
  <c r="G11" i="3"/>
  <c r="F11" i="3"/>
  <c r="E11" i="3"/>
  <c r="E59" i="2"/>
  <c r="D60" i="2"/>
  <c r="C64" i="2"/>
  <c r="D62" i="2"/>
  <c r="D71" i="2"/>
  <c r="E71" i="2"/>
  <c r="E72" i="2"/>
  <c r="D72" i="2"/>
  <c r="C72" i="2"/>
  <c r="C71" i="2"/>
  <c r="D70" i="2"/>
  <c r="C70" i="2"/>
  <c r="E68" i="2"/>
  <c r="D68" i="2"/>
  <c r="C68" i="2"/>
  <c r="E67" i="2"/>
  <c r="D67" i="2"/>
  <c r="C67" i="2"/>
  <c r="E66" i="2"/>
  <c r="D66" i="2"/>
  <c r="C66" i="2"/>
  <c r="E64" i="2"/>
  <c r="D64" i="2"/>
  <c r="E63" i="2"/>
  <c r="D63" i="2"/>
  <c r="C63" i="2"/>
  <c r="E62" i="2"/>
  <c r="C62" i="2"/>
  <c r="E60" i="2"/>
  <c r="C60" i="2"/>
  <c r="D59" i="2"/>
  <c r="C59" i="2"/>
  <c r="E58" i="2"/>
  <c r="D58" i="2"/>
  <c r="C58" i="2"/>
  <c r="E55" i="2"/>
  <c r="E56" i="2"/>
  <c r="D56" i="2"/>
  <c r="C56" i="2"/>
  <c r="D55" i="2"/>
  <c r="C55" i="2"/>
  <c r="C54" i="2"/>
  <c r="E54" i="2"/>
  <c r="D54" i="2"/>
  <c r="F41" i="2"/>
  <c r="E41" i="2"/>
  <c r="D41" i="2"/>
  <c r="F45" i="2" s="1"/>
  <c r="F28" i="2"/>
  <c r="E28" i="2"/>
  <c r="D28" i="2"/>
  <c r="F24" i="2"/>
  <c r="E24" i="2"/>
  <c r="D24" i="2"/>
  <c r="F32" i="1"/>
  <c r="E23" i="1"/>
  <c r="D23" i="1"/>
  <c r="E22" i="1"/>
  <c r="D22" i="1"/>
  <c r="C20" i="1"/>
  <c r="B20" i="1"/>
  <c r="C19" i="1"/>
  <c r="B19" i="1"/>
  <c r="F17" i="1"/>
  <c r="E17" i="1"/>
  <c r="F16" i="1"/>
  <c r="E16" i="1"/>
  <c r="C17" i="1"/>
  <c r="B17" i="1"/>
  <c r="C16" i="1"/>
  <c r="B16" i="1"/>
  <c r="E45" i="2" l="1"/>
</calcChain>
</file>

<file path=xl/sharedStrings.xml><?xml version="1.0" encoding="utf-8"?>
<sst xmlns="http://schemas.openxmlformats.org/spreadsheetml/2006/main" count="184" uniqueCount="53">
  <si>
    <t>Suponga que la matriz de transición de cierta cadena de Markov está dada por:</t>
  </si>
  <si>
    <t xml:space="preserve">Donde la primera fila y columna indica el estado 1 y la segunda fila y columna el estado 2. </t>
  </si>
  <si>
    <t>A-</t>
  </si>
  <si>
    <t>¿qué representa el elemento ¼ de la matriz?</t>
  </si>
  <si>
    <t>B-</t>
  </si>
  <si>
    <t>Encuentre la matriz en el estado estable</t>
  </si>
  <si>
    <t>C-</t>
  </si>
  <si>
    <t>P</t>
  </si>
  <si>
    <t>x</t>
  </si>
  <si>
    <t>=</t>
  </si>
  <si>
    <r>
      <t>P</t>
    </r>
    <r>
      <rPr>
        <vertAlign val="superscript"/>
        <sz val="11"/>
        <color theme="1"/>
        <rFont val="Calibri"/>
        <family val="2"/>
        <scheme val="minor"/>
      </rPr>
      <t>2</t>
    </r>
  </si>
  <si>
    <t>(X Y)</t>
  </si>
  <si>
    <t>X +Y</t>
  </si>
  <si>
    <t>0,7 X + 0,25Y</t>
  </si>
  <si>
    <t>0,3X + 0,75 Y</t>
  </si>
  <si>
    <t>X</t>
  </si>
  <si>
    <t>Y</t>
  </si>
  <si>
    <t>La matriz de transición de cierto proceso de Markov es:</t>
  </si>
  <si>
    <t>Si el sistema se encuentra en un principio en el estado 1, determine la matriz estado después de dos etapas del proceso</t>
  </si>
  <si>
    <t>A</t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</si>
  <si>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</si>
  <si>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>*P=A1</t>
    </r>
  </si>
  <si>
    <t>( 1      0      0)</t>
  </si>
  <si>
    <r>
      <t>A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*P=A2</t>
    </r>
  </si>
  <si>
    <t>Si el sistema se encuentra en un principio en el estado 2, determine la matriz estado después de dos etapas del proceso</t>
  </si>
  <si>
    <t>( 0     1      0)</t>
  </si>
  <si>
    <t xml:space="preserve">C- </t>
  </si>
  <si>
    <t>Determinar la matriz estacionaria</t>
  </si>
  <si>
    <r>
      <t>P</t>
    </r>
    <r>
      <rPr>
        <vertAlign val="superscript"/>
        <sz val="11"/>
        <color theme="1"/>
        <rFont val="Calibri"/>
        <family val="2"/>
        <scheme val="minor"/>
      </rPr>
      <t>3</t>
    </r>
  </si>
  <si>
    <r>
      <t>P</t>
    </r>
    <r>
      <rPr>
        <vertAlign val="superscript"/>
        <sz val="11"/>
        <color theme="1"/>
        <rFont val="Calibri"/>
        <family val="2"/>
        <scheme val="minor"/>
      </rPr>
      <t>4</t>
    </r>
  </si>
  <si>
    <r>
      <t>P</t>
    </r>
    <r>
      <rPr>
        <vertAlign val="superscript"/>
        <sz val="11"/>
        <color theme="1"/>
        <rFont val="Calibri"/>
        <family val="2"/>
        <scheme val="minor"/>
      </rPr>
      <t>5</t>
    </r>
  </si>
  <si>
    <r>
      <t>P</t>
    </r>
    <r>
      <rPr>
        <vertAlign val="superscript"/>
        <sz val="11"/>
        <color theme="1"/>
        <rFont val="Calibri"/>
        <family val="2"/>
        <scheme val="minor"/>
      </rPr>
      <t>6</t>
    </r>
  </si>
  <si>
    <r>
      <t>P</t>
    </r>
    <r>
      <rPr>
        <vertAlign val="superscript"/>
        <sz val="11"/>
        <color theme="1"/>
        <rFont val="Calibri"/>
        <family val="2"/>
        <scheme val="minor"/>
      </rPr>
      <t>7</t>
    </r>
  </si>
  <si>
    <t>Las probabilidades de que cierto país sea gobernado por uno de tres partidos políticos X, y o Z después de la próxima elección están dadas por la matriz de transición:</t>
  </si>
  <si>
    <t>¿Cuál es la probabilidad de que el partido Z gane la próxima elección si el partido X está ahora en el poder?</t>
  </si>
  <si>
    <t>¿Cuál es la probabilidad de que el partido X esté en el poder después de dos elecciones si se supone que el partido Y se encuentra en el poder ahora?</t>
  </si>
  <si>
    <t>B</t>
  </si>
  <si>
    <t>( 0      1      0)</t>
  </si>
  <si>
    <t>Si el partido Z se encuentra en el poder, ¿cuál es la probabilidad de que estará ahí después de dos elecciones?</t>
  </si>
  <si>
    <t>( 0      0    1)</t>
  </si>
  <si>
    <t>Baja</t>
  </si>
  <si>
    <t>Alto</t>
  </si>
  <si>
    <t>PADRE</t>
  </si>
  <si>
    <t>Bajo</t>
  </si>
  <si>
    <t>0,4 X + 0,75Y</t>
  </si>
  <si>
    <t>0,6X + 0,25 Y</t>
  </si>
  <si>
    <t>Estado 1</t>
  </si>
  <si>
    <t>Estado 2</t>
  </si>
  <si>
    <t>PXP</t>
  </si>
  <si>
    <t xml:space="preserve">Encuentre la matriz de transición del siguiente periodo </t>
  </si>
  <si>
    <t>Estado 3</t>
  </si>
  <si>
    <t>A1</t>
  </si>
  <si>
    <t>HIJO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</si>
</sst>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0.000"/>
    <numFmt numFmtId="166" formatCode="0.0"/>
    <numFmt numFmtId="167" formatCode="_-* #,##0.000_-;\-* #,##0.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6" fontId="0" fillId="0" borderId="0" xfId="0" applyNumberForma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1" applyNumberFormat="1" applyFont="1"/>
    <xf numFmtId="0" fontId="0" fillId="2" borderId="0" xfId="0" applyFill="1" applyAlignment="1">
      <alignment horizontal="center"/>
    </xf>
    <xf numFmtId="0" fontId="0" fillId="2" borderId="0" xfId="0" quotePrefix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166" fontId="0" fillId="2" borderId="0" xfId="0" applyNumberFormat="1" applyFill="1"/>
    <xf numFmtId="0" fontId="0" fillId="3" borderId="0" xfId="0" quotePrefix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2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0" fontId="0" fillId="5" borderId="0" xfId="0" applyFill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43" fontId="0" fillId="2" borderId="0" xfId="1" applyNumberFormat="1" applyFont="1" applyFill="1"/>
    <xf numFmtId="167" fontId="0" fillId="2" borderId="0" xfId="1" applyNumberFormat="1" applyFont="1" applyFill="1"/>
    <xf numFmtId="0" fontId="0" fillId="6" borderId="0" xfId="0" applyFill="1"/>
    <xf numFmtId="167" fontId="0" fillId="6" borderId="0" xfId="1" applyNumberFormat="1" applyFont="1" applyFill="1"/>
    <xf numFmtId="0" fontId="0" fillId="7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50413</xdr:colOff>
      <xdr:row>8</xdr:row>
      <xdr:rowOff>31608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8E95A7-B096-4485-BF44-0CF9C16F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68300"/>
          <a:ext cx="3095238" cy="11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4</xdr:col>
      <xdr:colOff>393365</xdr:colOff>
      <xdr:row>11</xdr:row>
      <xdr:rowOff>114105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3CBA19-7E3C-4FD0-B4C5-EEE35E6E7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542925"/>
          <a:ext cx="2676190" cy="15619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720725</xdr:colOff>
      <xdr:row>1</xdr:row>
      <xdr:rowOff>47613</xdr:rowOff>
    </xdr:from>
    <xdr:to>
      <xdr:col>4</xdr:col>
      <xdr:colOff>129656</xdr:colOff>
      <xdr:row>6</xdr:row>
      <xdr:rowOff>60043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40F161-3184-42BB-A889-0525E3E52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2725" y="231763"/>
          <a:ext cx="1694931" cy="9331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544286</xdr:colOff>
      <xdr:row>12</xdr:row>
      <xdr:rowOff>39698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403ED-5279-4CE0-96C9-7B1F36F3E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688286" cy="2216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9E0D-E44F-4C75-81E8-BFC1BD69A92B}">
  <dimension ref="A1:H32"/>
  <sheetViews>
    <sheetView workbookViewId="0">
      <selection activeCell="F19" sqref="F19"/>
    </sheetView>
  </sheetViews>
  <sheetFormatPr baseColWidth="10" defaultRowHeight="14.5" x14ac:dyDescent="0.35"/>
  <sheetData>
    <row r="1" spans="1:8" x14ac:dyDescent="0.35">
      <c r="B1" t="s">
        <v>0</v>
      </c>
    </row>
    <row r="2" spans="1:8" x14ac:dyDescent="0.35">
      <c r="C2" t="s">
        <v>46</v>
      </c>
      <c r="D2" t="s">
        <v>47</v>
      </c>
    </row>
    <row r="4" spans="1:8" x14ac:dyDescent="0.35">
      <c r="A4" t="s">
        <v>46</v>
      </c>
    </row>
    <row r="5" spans="1:8" x14ac:dyDescent="0.35">
      <c r="G5" t="s">
        <v>48</v>
      </c>
    </row>
    <row r="6" spans="1:8" x14ac:dyDescent="0.35">
      <c r="A6" t="s">
        <v>47</v>
      </c>
    </row>
    <row r="10" spans="1:8" x14ac:dyDescent="0.35">
      <c r="B10" t="s">
        <v>1</v>
      </c>
    </row>
    <row r="11" spans="1:8" x14ac:dyDescent="0.35">
      <c r="A11" t="s">
        <v>2</v>
      </c>
      <c r="B11" t="s">
        <v>3</v>
      </c>
    </row>
    <row r="12" spans="1:8" x14ac:dyDescent="0.35">
      <c r="A12" t="s">
        <v>4</v>
      </c>
      <c r="B12" t="s">
        <v>49</v>
      </c>
    </row>
    <row r="13" spans="1:8" x14ac:dyDescent="0.35">
      <c r="A13" t="s">
        <v>6</v>
      </c>
      <c r="B13" t="s">
        <v>5</v>
      </c>
    </row>
    <row r="15" spans="1:8" x14ac:dyDescent="0.35">
      <c r="A15" t="s">
        <v>4</v>
      </c>
    </row>
    <row r="16" spans="1:8" x14ac:dyDescent="0.35">
      <c r="A16" s="4" t="s">
        <v>7</v>
      </c>
      <c r="B16" s="1">
        <f>2/3</f>
        <v>0.66666666666666663</v>
      </c>
      <c r="C16" s="1">
        <f>1/3</f>
        <v>0.33333333333333331</v>
      </c>
      <c r="D16" s="21" t="s">
        <v>8</v>
      </c>
      <c r="E16" s="1">
        <f>2/3</f>
        <v>0.66666666666666663</v>
      </c>
      <c r="F16" s="1">
        <f>1/3</f>
        <v>0.33333333333333331</v>
      </c>
      <c r="G16" s="20" t="s">
        <v>9</v>
      </c>
      <c r="H16" s="21" t="s">
        <v>10</v>
      </c>
    </row>
    <row r="17" spans="1:8" x14ac:dyDescent="0.35">
      <c r="A17" s="4"/>
      <c r="B17">
        <f>1/4</f>
        <v>0.25</v>
      </c>
      <c r="C17">
        <f>3/4</f>
        <v>0.75</v>
      </c>
      <c r="D17" s="21"/>
      <c r="E17">
        <f>1/4</f>
        <v>0.25</v>
      </c>
      <c r="F17">
        <f>3/4</f>
        <v>0.75</v>
      </c>
      <c r="G17" s="20"/>
      <c r="H17" s="21"/>
    </row>
    <row r="18" spans="1:8" x14ac:dyDescent="0.35">
      <c r="A18" s="21" t="s">
        <v>10</v>
      </c>
    </row>
    <row r="19" spans="1:8" x14ac:dyDescent="0.35">
      <c r="A19" s="21"/>
      <c r="B19" s="5">
        <f>+(B16*E16+C16*E17)</f>
        <v>0.52777777777777779</v>
      </c>
      <c r="C19" s="5">
        <f>+B16*F16+C16*F17</f>
        <v>0.47222222222222221</v>
      </c>
    </row>
    <row r="20" spans="1:8" x14ac:dyDescent="0.35">
      <c r="B20" s="5">
        <f>+B17*E16+C17*E17</f>
        <v>0.35416666666666663</v>
      </c>
      <c r="C20" s="5">
        <f>+B17*F16+C17*F17</f>
        <v>0.64583333333333337</v>
      </c>
    </row>
    <row r="21" spans="1:8" x14ac:dyDescent="0.35">
      <c r="A21" t="s">
        <v>6</v>
      </c>
    </row>
    <row r="22" spans="1:8" x14ac:dyDescent="0.35">
      <c r="B22" s="8" t="s">
        <v>11</v>
      </c>
      <c r="C22" s="22" t="s">
        <v>8</v>
      </c>
      <c r="D22" s="10">
        <f>2/3</f>
        <v>0.66666666666666663</v>
      </c>
      <c r="E22" s="10">
        <f>1/3</f>
        <v>0.33333333333333331</v>
      </c>
      <c r="F22" s="7" t="s">
        <v>9</v>
      </c>
      <c r="G22" s="8" t="s">
        <v>11</v>
      </c>
    </row>
    <row r="23" spans="1:8" x14ac:dyDescent="0.35">
      <c r="B23" s="8"/>
      <c r="C23" s="22"/>
      <c r="D23" s="8">
        <f>1/4</f>
        <v>0.25</v>
      </c>
      <c r="E23" s="8">
        <f>3/4</f>
        <v>0.75</v>
      </c>
      <c r="F23" s="7"/>
      <c r="G23" s="8"/>
    </row>
    <row r="25" spans="1:8" x14ac:dyDescent="0.35">
      <c r="E25" s="6" t="s">
        <v>12</v>
      </c>
      <c r="F25" s="7" t="s">
        <v>9</v>
      </c>
      <c r="G25" s="6">
        <v>1</v>
      </c>
    </row>
    <row r="27" spans="1:8" x14ac:dyDescent="0.35">
      <c r="D27" t="s">
        <v>13</v>
      </c>
      <c r="E27" s="11" t="s">
        <v>9</v>
      </c>
      <c r="F27" t="s">
        <v>15</v>
      </c>
    </row>
    <row r="28" spans="1:8" x14ac:dyDescent="0.35">
      <c r="D28" t="s">
        <v>14</v>
      </c>
      <c r="E28" s="11" t="s">
        <v>9</v>
      </c>
      <c r="F28" t="s">
        <v>16</v>
      </c>
    </row>
    <row r="29" spans="1:8" x14ac:dyDescent="0.35">
      <c r="D29" t="s">
        <v>12</v>
      </c>
      <c r="E29" s="11" t="s">
        <v>9</v>
      </c>
      <c r="F29">
        <v>1</v>
      </c>
    </row>
    <row r="31" spans="1:8" x14ac:dyDescent="0.35">
      <c r="D31" s="12" t="s">
        <v>15</v>
      </c>
      <c r="E31" s="11" t="s">
        <v>9</v>
      </c>
      <c r="F31">
        <v>0.54</v>
      </c>
    </row>
    <row r="32" spans="1:8" x14ac:dyDescent="0.35">
      <c r="D32" s="12" t="s">
        <v>16</v>
      </c>
      <c r="E32" s="11" t="s">
        <v>9</v>
      </c>
      <c r="F32">
        <f>1-F31</f>
        <v>0.45999999999999996</v>
      </c>
    </row>
  </sheetData>
  <mergeCells count="5">
    <mergeCell ref="G16:G17"/>
    <mergeCell ref="D16:D17"/>
    <mergeCell ref="H16:H17"/>
    <mergeCell ref="A18:A19"/>
    <mergeCell ref="C22:C23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41E8-EDB5-4330-AAD1-E35C5264D1D5}">
  <dimension ref="A2:L72"/>
  <sheetViews>
    <sheetView topLeftCell="A31" workbookViewId="0">
      <selection activeCell="E45" sqref="E45"/>
    </sheetView>
  </sheetViews>
  <sheetFormatPr baseColWidth="10" defaultRowHeight="14.5" x14ac:dyDescent="0.35"/>
  <sheetData>
    <row r="2" spans="1:7" x14ac:dyDescent="0.35">
      <c r="B2" t="s">
        <v>17</v>
      </c>
    </row>
    <row r="3" spans="1:7" x14ac:dyDescent="0.35">
      <c r="B3" t="s">
        <v>46</v>
      </c>
      <c r="C3" t="s">
        <v>47</v>
      </c>
      <c r="D3" t="s">
        <v>50</v>
      </c>
    </row>
    <row r="5" spans="1:7" x14ac:dyDescent="0.35">
      <c r="A5" t="s">
        <v>46</v>
      </c>
    </row>
    <row r="8" spans="1:7" x14ac:dyDescent="0.35">
      <c r="A8" t="s">
        <v>47</v>
      </c>
    </row>
    <row r="11" spans="1:7" x14ac:dyDescent="0.35">
      <c r="A11" t="s">
        <v>50</v>
      </c>
    </row>
    <row r="14" spans="1:7" x14ac:dyDescent="0.35">
      <c r="A14" t="s">
        <v>2</v>
      </c>
      <c r="B14" t="s">
        <v>18</v>
      </c>
    </row>
    <row r="16" spans="1:7" ht="16.5" x14ac:dyDescent="0.45">
      <c r="B16" t="s">
        <v>20</v>
      </c>
      <c r="C16" t="s">
        <v>22</v>
      </c>
      <c r="D16" s="23" t="s">
        <v>7</v>
      </c>
      <c r="E16" s="14">
        <v>0.3</v>
      </c>
      <c r="F16" s="14">
        <v>0.5</v>
      </c>
      <c r="G16" s="14">
        <v>0.2</v>
      </c>
    </row>
    <row r="17" spans="1:9" x14ac:dyDescent="0.35">
      <c r="D17" s="23"/>
      <c r="E17" s="14">
        <v>0.1</v>
      </c>
      <c r="F17" s="14">
        <v>0.6</v>
      </c>
      <c r="G17" s="14">
        <v>0.3</v>
      </c>
    </row>
    <row r="18" spans="1:9" x14ac:dyDescent="0.35">
      <c r="D18" s="23"/>
      <c r="E18" s="14">
        <v>0.4</v>
      </c>
      <c r="F18" s="14">
        <v>0.1</v>
      </c>
      <c r="G18" s="14">
        <v>0.5</v>
      </c>
    </row>
    <row r="20" spans="1:9" ht="16.5" x14ac:dyDescent="0.45">
      <c r="B20" t="s">
        <v>21</v>
      </c>
      <c r="D20" s="15">
        <v>1</v>
      </c>
      <c r="E20" s="15">
        <v>0</v>
      </c>
      <c r="F20" s="15">
        <v>0</v>
      </c>
      <c r="G20" s="14">
        <v>0.3</v>
      </c>
      <c r="H20" s="14">
        <v>0.5</v>
      </c>
      <c r="I20" s="14">
        <v>0.2</v>
      </c>
    </row>
    <row r="21" spans="1:9" x14ac:dyDescent="0.35">
      <c r="G21" s="14">
        <v>0.1</v>
      </c>
      <c r="H21" s="14">
        <v>0.6</v>
      </c>
      <c r="I21" s="14">
        <v>0.3</v>
      </c>
    </row>
    <row r="22" spans="1:9" x14ac:dyDescent="0.35">
      <c r="G22" s="14">
        <v>0.4</v>
      </c>
      <c r="H22" s="14">
        <v>0.1</v>
      </c>
      <c r="I22" s="14">
        <v>0.5</v>
      </c>
    </row>
    <row r="24" spans="1:9" x14ac:dyDescent="0.35">
      <c r="B24" t="s">
        <v>51</v>
      </c>
      <c r="D24" s="15">
        <f>+G20*D20+E20*G21+F20*G22</f>
        <v>0.3</v>
      </c>
      <c r="E24" s="15">
        <f>+D20*H20+E20*H21+F20*H22</f>
        <v>0.5</v>
      </c>
      <c r="F24" s="15">
        <f>+D20*I20+E20*I21+F20*I22</f>
        <v>0.2</v>
      </c>
      <c r="G24" s="14">
        <v>0.3</v>
      </c>
      <c r="H24" s="14">
        <v>0.5</v>
      </c>
      <c r="I24" s="14">
        <v>0.2</v>
      </c>
    </row>
    <row r="25" spans="1:9" x14ac:dyDescent="0.35">
      <c r="G25" s="14">
        <v>0.1</v>
      </c>
      <c r="H25" s="14">
        <v>0.6</v>
      </c>
      <c r="I25" s="14">
        <v>0.3</v>
      </c>
    </row>
    <row r="26" spans="1:9" x14ac:dyDescent="0.35">
      <c r="G26" s="14">
        <v>0.4</v>
      </c>
      <c r="H26" s="14">
        <v>0.1</v>
      </c>
      <c r="I26" s="14">
        <v>0.5</v>
      </c>
    </row>
    <row r="28" spans="1:9" ht="16.5" x14ac:dyDescent="0.45">
      <c r="B28" t="s">
        <v>23</v>
      </c>
      <c r="D28" s="15">
        <f>+G24*D24+E24*G25+F24*G26</f>
        <v>0.22000000000000003</v>
      </c>
      <c r="E28" s="15">
        <f>+D24*H24+E24*H25+F24*H26</f>
        <v>0.47</v>
      </c>
      <c r="F28" s="15">
        <f>+D24*I24+E24*I25+F24*I26</f>
        <v>0.31</v>
      </c>
    </row>
    <row r="31" spans="1:9" x14ac:dyDescent="0.35">
      <c r="A31" t="s">
        <v>4</v>
      </c>
      <c r="B31" t="s">
        <v>24</v>
      </c>
    </row>
    <row r="33" spans="1:9" ht="16.5" x14ac:dyDescent="0.45">
      <c r="B33" t="s">
        <v>20</v>
      </c>
      <c r="C33" t="s">
        <v>25</v>
      </c>
      <c r="D33" s="23" t="s">
        <v>7</v>
      </c>
      <c r="E33" s="14">
        <v>0.3</v>
      </c>
      <c r="F33" s="14">
        <v>0.5</v>
      </c>
      <c r="G33" s="14">
        <v>0.2</v>
      </c>
    </row>
    <row r="34" spans="1:9" x14ac:dyDescent="0.35">
      <c r="D34" s="23"/>
      <c r="E34" s="14">
        <v>0.1</v>
      </c>
      <c r="F34" s="14">
        <v>0.6</v>
      </c>
      <c r="G34" s="14">
        <v>0.3</v>
      </c>
    </row>
    <row r="35" spans="1:9" x14ac:dyDescent="0.35">
      <c r="D35" s="23"/>
      <c r="E35" s="14">
        <v>0.4</v>
      </c>
      <c r="F35" s="14">
        <v>0.1</v>
      </c>
      <c r="G35" s="14">
        <v>0.5</v>
      </c>
    </row>
    <row r="37" spans="1:9" ht="16.5" x14ac:dyDescent="0.45">
      <c r="B37" t="s">
        <v>21</v>
      </c>
      <c r="D37" s="15">
        <v>0</v>
      </c>
      <c r="E37" s="15">
        <v>1</v>
      </c>
      <c r="F37" s="15">
        <v>0</v>
      </c>
      <c r="G37" s="14">
        <v>0.3</v>
      </c>
      <c r="H37" s="14">
        <v>0.5</v>
      </c>
      <c r="I37" s="14">
        <v>0.2</v>
      </c>
    </row>
    <row r="38" spans="1:9" x14ac:dyDescent="0.35">
      <c r="G38" s="14">
        <v>0.1</v>
      </c>
      <c r="H38" s="14">
        <v>0.6</v>
      </c>
      <c r="I38" s="14">
        <v>0.3</v>
      </c>
    </row>
    <row r="39" spans="1:9" x14ac:dyDescent="0.35">
      <c r="G39" s="14">
        <v>0.4</v>
      </c>
      <c r="H39" s="14">
        <v>0.1</v>
      </c>
      <c r="I39" s="14">
        <v>0.5</v>
      </c>
    </row>
    <row r="41" spans="1:9" ht="16.5" x14ac:dyDescent="0.45">
      <c r="B41" t="s">
        <v>51</v>
      </c>
      <c r="D41" s="28">
        <f>+G37*D37+E37*G38+F37*G39</f>
        <v>0.1</v>
      </c>
      <c r="E41" s="28">
        <f>+D37*H37+E37*H38+F37*H39</f>
        <v>0.6</v>
      </c>
      <c r="F41" s="28">
        <f>+D37*I37+E37*I38+F37*I39</f>
        <v>0.3</v>
      </c>
      <c r="G41" s="14">
        <v>0.3</v>
      </c>
      <c r="H41" s="14">
        <v>0.5</v>
      </c>
      <c r="I41" s="14">
        <v>0.2</v>
      </c>
    </row>
    <row r="42" spans="1:9" x14ac:dyDescent="0.35">
      <c r="G42" s="14">
        <v>0.1</v>
      </c>
      <c r="H42" s="14">
        <v>0.6</v>
      </c>
      <c r="I42" s="14">
        <v>0.3</v>
      </c>
    </row>
    <row r="43" spans="1:9" x14ac:dyDescent="0.35">
      <c r="G43" s="14">
        <v>0.4</v>
      </c>
      <c r="H43" s="14">
        <v>0.1</v>
      </c>
      <c r="I43" s="14">
        <v>0.5</v>
      </c>
    </row>
    <row r="45" spans="1:9" ht="16.5" x14ac:dyDescent="0.45">
      <c r="B45" t="s">
        <v>23</v>
      </c>
      <c r="D45" s="15">
        <f>+G41*D41+E41*G42+F41*G43</f>
        <v>0.21</v>
      </c>
      <c r="E45" s="15">
        <f>+D41*H41+E41*H42+F41*H43</f>
        <v>0.43999999999999995</v>
      </c>
      <c r="F45" s="15">
        <f>+D41*I41+E41*I42+F41*I43</f>
        <v>0.35</v>
      </c>
    </row>
    <row r="47" spans="1:9" x14ac:dyDescent="0.35">
      <c r="A47" t="s">
        <v>26</v>
      </c>
      <c r="B47" t="s">
        <v>27</v>
      </c>
    </row>
    <row r="50" spans="2:12" x14ac:dyDescent="0.35">
      <c r="B50" s="23" t="s">
        <v>7</v>
      </c>
      <c r="C50" s="14">
        <v>0.3</v>
      </c>
      <c r="D50" s="14">
        <v>0.5</v>
      </c>
      <c r="E50" s="14">
        <v>0.2</v>
      </c>
      <c r="F50" s="21" t="s">
        <v>8</v>
      </c>
      <c r="G50" s="23" t="s">
        <v>7</v>
      </c>
      <c r="H50" s="14">
        <v>0.3</v>
      </c>
      <c r="I50" s="14">
        <v>0.5</v>
      </c>
      <c r="J50" s="14">
        <v>0.2</v>
      </c>
      <c r="L50" s="23" t="s">
        <v>10</v>
      </c>
    </row>
    <row r="51" spans="2:12" x14ac:dyDescent="0.35">
      <c r="B51" s="23"/>
      <c r="C51" s="14">
        <v>0.1</v>
      </c>
      <c r="D51" s="14">
        <v>0.6</v>
      </c>
      <c r="E51" s="14">
        <v>0.3</v>
      </c>
      <c r="F51" s="21"/>
      <c r="G51" s="23"/>
      <c r="H51" s="14">
        <v>0.1</v>
      </c>
      <c r="I51" s="14">
        <v>0.6</v>
      </c>
      <c r="J51" s="14">
        <v>0.3</v>
      </c>
      <c r="K51" s="7" t="s">
        <v>9</v>
      </c>
      <c r="L51" s="23"/>
    </row>
    <row r="52" spans="2:12" x14ac:dyDescent="0.35">
      <c r="B52" s="23"/>
      <c r="C52" s="14">
        <v>0.4</v>
      </c>
      <c r="D52" s="14">
        <v>0.1</v>
      </c>
      <c r="E52" s="14">
        <v>0.5</v>
      </c>
      <c r="G52" s="23"/>
      <c r="H52" s="14">
        <v>0.4</v>
      </c>
      <c r="I52" s="14">
        <v>0.1</v>
      </c>
      <c r="J52" s="14">
        <v>0.5</v>
      </c>
      <c r="L52" s="23"/>
    </row>
    <row r="54" spans="2:12" x14ac:dyDescent="0.35">
      <c r="B54" s="23" t="s">
        <v>10</v>
      </c>
      <c r="C54" s="14">
        <f>+C50*H50+D50*H51+E50*H52</f>
        <v>0.22000000000000003</v>
      </c>
      <c r="D54" s="14">
        <f>+C50*I50+D50*I51+E50*I52</f>
        <v>0.47</v>
      </c>
      <c r="E54" s="14">
        <f>+C50*J50+D50*J51+E50*J52</f>
        <v>0.31</v>
      </c>
      <c r="F54" s="21" t="s">
        <v>8</v>
      </c>
      <c r="G54" s="23" t="s">
        <v>7</v>
      </c>
      <c r="H54" s="14">
        <v>0.3</v>
      </c>
      <c r="I54" s="14">
        <v>0.5</v>
      </c>
      <c r="J54" s="14">
        <v>0.2</v>
      </c>
      <c r="L54" s="23" t="s">
        <v>28</v>
      </c>
    </row>
    <row r="55" spans="2:12" x14ac:dyDescent="0.35">
      <c r="B55" s="23"/>
      <c r="C55" s="14">
        <f>+C51*H50+D51*H51+E51*H52</f>
        <v>0.21</v>
      </c>
      <c r="D55" s="14">
        <f>+C51*I50+D51*I51+E51*I52</f>
        <v>0.43999999999999995</v>
      </c>
      <c r="E55" s="14">
        <f>+C51*J50+D51*J51+E51*J52</f>
        <v>0.35</v>
      </c>
      <c r="F55" s="21"/>
      <c r="G55" s="23"/>
      <c r="H55" s="14">
        <v>0.1</v>
      </c>
      <c r="I55" s="14">
        <v>0.6</v>
      </c>
      <c r="J55" s="14">
        <v>0.3</v>
      </c>
      <c r="K55" s="7" t="s">
        <v>9</v>
      </c>
      <c r="L55" s="23"/>
    </row>
    <row r="56" spans="2:12" x14ac:dyDescent="0.35">
      <c r="B56" s="23"/>
      <c r="C56" s="14">
        <f>+C52*H50+D52*H51+E52*H52</f>
        <v>0.33</v>
      </c>
      <c r="D56" s="14">
        <f>+C52*I50+D52*I51+E52*I52</f>
        <v>0.31</v>
      </c>
      <c r="E56" s="14">
        <f>+C52*J50+D52*J51+E52*J52</f>
        <v>0.36</v>
      </c>
      <c r="G56" s="23"/>
      <c r="H56" s="14">
        <v>0.4</v>
      </c>
      <c r="I56" s="14">
        <v>0.1</v>
      </c>
      <c r="J56" s="14">
        <v>0.5</v>
      </c>
      <c r="L56" s="23"/>
    </row>
    <row r="58" spans="2:12" x14ac:dyDescent="0.35">
      <c r="B58" s="23" t="s">
        <v>28</v>
      </c>
      <c r="C58" s="14">
        <f>+C54*H54+D54*H55+E54*H56</f>
        <v>0.23699999999999999</v>
      </c>
      <c r="D58" s="14">
        <f>+C54*I54+D54*I55+E54*I56</f>
        <v>0.42300000000000004</v>
      </c>
      <c r="E58" s="14">
        <f>+C54*J54+D54*J55+E54*J56</f>
        <v>0.33999999999999997</v>
      </c>
      <c r="F58" s="21" t="s">
        <v>8</v>
      </c>
      <c r="G58" s="23" t="s">
        <v>7</v>
      </c>
      <c r="H58" s="14">
        <v>0.3</v>
      </c>
      <c r="I58" s="14">
        <v>0.5</v>
      </c>
      <c r="J58" s="14">
        <v>0.2</v>
      </c>
      <c r="L58" s="23" t="s">
        <v>29</v>
      </c>
    </row>
    <row r="59" spans="2:12" x14ac:dyDescent="0.35">
      <c r="B59" s="23"/>
      <c r="C59" s="14">
        <f>+C55*H54+D55*H55+E55*H56</f>
        <v>0.247</v>
      </c>
      <c r="D59" s="14">
        <f>+C55*I54+D55*I55+E55*I56</f>
        <v>0.40399999999999991</v>
      </c>
      <c r="E59" s="14">
        <f>+C55*J54+D55*J55+E55*J56</f>
        <v>0.34899999999999998</v>
      </c>
      <c r="F59" s="21"/>
      <c r="G59" s="23"/>
      <c r="H59" s="14">
        <v>0.1</v>
      </c>
      <c r="I59" s="14">
        <v>0.6</v>
      </c>
      <c r="J59" s="14">
        <v>0.3</v>
      </c>
      <c r="K59" s="7" t="s">
        <v>9</v>
      </c>
      <c r="L59" s="23"/>
    </row>
    <row r="60" spans="2:12" x14ac:dyDescent="0.35">
      <c r="B60" s="23"/>
      <c r="C60" s="14">
        <f>+C56*H54+D56*H55+E56*H56</f>
        <v>0.27400000000000002</v>
      </c>
      <c r="D60" s="14">
        <f>+C56*I54+D56*I55+E56*I56</f>
        <v>0.38699999999999996</v>
      </c>
      <c r="E60" s="14">
        <f>+C56*J54+D56*J55+E56*J56</f>
        <v>0.33899999999999997</v>
      </c>
      <c r="G60" s="23"/>
      <c r="H60" s="14">
        <v>0.4</v>
      </c>
      <c r="I60" s="14">
        <v>0.1</v>
      </c>
      <c r="J60" s="14">
        <v>0.5</v>
      </c>
      <c r="L60" s="23"/>
    </row>
    <row r="62" spans="2:12" ht="14.5" customHeight="1" x14ac:dyDescent="0.35">
      <c r="B62" s="23" t="s">
        <v>29</v>
      </c>
      <c r="C62" s="14">
        <f>+C58*H58+D58*H59+E58*H60</f>
        <v>0.24939999999999998</v>
      </c>
      <c r="D62" s="14">
        <f>+C58*I58+D58*I59+E58*I60</f>
        <v>0.40629999999999999</v>
      </c>
      <c r="E62" s="14">
        <f>+C58*J58+D58*J59+E58*J60</f>
        <v>0.34429999999999999</v>
      </c>
      <c r="F62" s="21" t="s">
        <v>8</v>
      </c>
      <c r="G62" s="23" t="s">
        <v>7</v>
      </c>
      <c r="H62" s="14">
        <v>0.3</v>
      </c>
      <c r="I62" s="14">
        <v>0.5</v>
      </c>
      <c r="J62" s="14">
        <v>0.2</v>
      </c>
      <c r="L62" s="23" t="s">
        <v>30</v>
      </c>
    </row>
    <row r="63" spans="2:12" x14ac:dyDescent="0.35">
      <c r="B63" s="23"/>
      <c r="C63" s="14">
        <f>+C59*H58+D59*H59+E59*H60</f>
        <v>0.25409999999999999</v>
      </c>
      <c r="D63" s="14">
        <f>+C59*I58+D59*I59+E59*I60</f>
        <v>0.40079999999999993</v>
      </c>
      <c r="E63" s="14">
        <f>+C59*J58+D59*J59+E59*J60</f>
        <v>0.34509999999999996</v>
      </c>
      <c r="F63" s="21"/>
      <c r="G63" s="23"/>
      <c r="H63" s="14">
        <v>0.1</v>
      </c>
      <c r="I63" s="14">
        <v>0.6</v>
      </c>
      <c r="J63" s="14">
        <v>0.3</v>
      </c>
      <c r="K63" s="7" t="s">
        <v>9</v>
      </c>
      <c r="L63" s="23"/>
    </row>
    <row r="64" spans="2:12" x14ac:dyDescent="0.35">
      <c r="B64" s="23"/>
      <c r="C64" s="14">
        <f>+C60*H58+D60*H59+E60*H60</f>
        <v>0.25650000000000001</v>
      </c>
      <c r="D64" s="14">
        <f>+C60*I58+D60*I59+E60*I60</f>
        <v>0.40309999999999996</v>
      </c>
      <c r="E64" s="14">
        <f>+C60*J58+D60*J59+E60*J60</f>
        <v>0.34039999999999998</v>
      </c>
      <c r="G64" s="23"/>
      <c r="H64" s="14">
        <v>0.4</v>
      </c>
      <c r="I64" s="14">
        <v>0.1</v>
      </c>
      <c r="J64" s="14">
        <v>0.5</v>
      </c>
      <c r="L64" s="23"/>
    </row>
    <row r="66" spans="1:12" x14ac:dyDescent="0.35">
      <c r="B66" s="23" t="s">
        <v>30</v>
      </c>
      <c r="C66" s="14">
        <f>+C62*H62+D62*H63+E62*H64</f>
        <v>0.25317000000000001</v>
      </c>
      <c r="D66" s="14">
        <f>+C62*I62+D62*I63+E62*I64</f>
        <v>0.40290999999999999</v>
      </c>
      <c r="E66" s="14">
        <f>+C62*J62+D62*J63+E62*J64</f>
        <v>0.34392</v>
      </c>
      <c r="F66" s="21" t="s">
        <v>8</v>
      </c>
      <c r="G66" s="23" t="s">
        <v>7</v>
      </c>
      <c r="H66" s="14">
        <v>0.3</v>
      </c>
      <c r="I66" s="14">
        <v>0.5</v>
      </c>
      <c r="J66" s="14">
        <v>0.2</v>
      </c>
      <c r="L66" s="23" t="s">
        <v>31</v>
      </c>
    </row>
    <row r="67" spans="1:12" x14ac:dyDescent="0.35">
      <c r="B67" s="23"/>
      <c r="C67" s="14">
        <f>+C63*H62+D63*H63+E63*H64</f>
        <v>0.25434999999999997</v>
      </c>
      <c r="D67" s="14">
        <f>+C63*I62+D63*I63+E63*I64</f>
        <v>0.4020399999999999</v>
      </c>
      <c r="E67" s="14">
        <f>+C63*J62+D63*J63+E63*J64</f>
        <v>0.34360999999999997</v>
      </c>
      <c r="F67" s="21"/>
      <c r="G67" s="23"/>
      <c r="H67" s="14">
        <v>0.1</v>
      </c>
      <c r="I67" s="14">
        <v>0.6</v>
      </c>
      <c r="J67" s="14">
        <v>0.3</v>
      </c>
      <c r="K67" s="7" t="s">
        <v>9</v>
      </c>
      <c r="L67" s="23"/>
    </row>
    <row r="68" spans="1:12" x14ac:dyDescent="0.35">
      <c r="B68" s="23"/>
      <c r="C68" s="14">
        <f>+C64*H62+D64*H63+E64*H64</f>
        <v>0.25341999999999998</v>
      </c>
      <c r="D68" s="14">
        <f>+C64*I62+D64*I63+E64*I64</f>
        <v>0.40414999999999995</v>
      </c>
      <c r="E68" s="14">
        <f>+C64*J62+D64*J63+E64*J64</f>
        <v>0.34243000000000001</v>
      </c>
      <c r="G68" s="23"/>
      <c r="H68" s="14">
        <v>0.4</v>
      </c>
      <c r="I68" s="14">
        <v>0.1</v>
      </c>
      <c r="J68" s="14">
        <v>0.5</v>
      </c>
      <c r="L68" s="23"/>
    </row>
    <row r="69" spans="1:12" x14ac:dyDescent="0.35">
      <c r="C69" t="s">
        <v>46</v>
      </c>
      <c r="D69" t="s">
        <v>47</v>
      </c>
      <c r="E69" t="s">
        <v>50</v>
      </c>
    </row>
    <row r="70" spans="1:12" ht="14.5" customHeight="1" x14ac:dyDescent="0.35">
      <c r="A70" t="s">
        <v>46</v>
      </c>
      <c r="B70" s="23" t="s">
        <v>31</v>
      </c>
      <c r="C70" s="28">
        <f>+C66*H66+D66*H67+E66*H68</f>
        <v>0.25380999999999998</v>
      </c>
      <c r="D70" s="14">
        <f>+C66*I66+D66*I67+E66*I68</f>
        <v>0.40272299999999994</v>
      </c>
      <c r="E70" s="14">
        <f>+C66*J66+D66*J67+E66*J68</f>
        <v>0.34346699999999997</v>
      </c>
      <c r="F70" s="21" t="s">
        <v>8</v>
      </c>
      <c r="G70" s="23" t="s">
        <v>7</v>
      </c>
      <c r="H70" s="14">
        <v>0.3</v>
      </c>
      <c r="I70" s="14">
        <v>0.5</v>
      </c>
      <c r="J70" s="14">
        <v>0.2</v>
      </c>
      <c r="L70" s="23" t="s">
        <v>32</v>
      </c>
    </row>
    <row r="71" spans="1:12" x14ac:dyDescent="0.35">
      <c r="A71" t="s">
        <v>47</v>
      </c>
      <c r="B71" s="23"/>
      <c r="C71" s="14">
        <f>+C67*H66+D67*H67+E67*H68</f>
        <v>0.25395299999999998</v>
      </c>
      <c r="D71" s="28">
        <f>+C67*I66+D67*I67+E67*I68</f>
        <v>0.4027599999999999</v>
      </c>
      <c r="E71" s="14">
        <f>+C67*J66+D67*J67+E67*J68</f>
        <v>0.34328699999999995</v>
      </c>
      <c r="F71" s="21"/>
      <c r="G71" s="23"/>
      <c r="H71" s="14">
        <v>0.1</v>
      </c>
      <c r="I71" s="14">
        <v>0.6</v>
      </c>
      <c r="J71" s="14">
        <v>0.3</v>
      </c>
      <c r="K71" s="7" t="s">
        <v>9</v>
      </c>
      <c r="L71" s="23"/>
    </row>
    <row r="72" spans="1:12" x14ac:dyDescent="0.35">
      <c r="A72" t="s">
        <v>50</v>
      </c>
      <c r="B72" s="23"/>
      <c r="C72" s="14">
        <f>+C68*H66+D68*H67+E68*H68</f>
        <v>0.253413</v>
      </c>
      <c r="D72" s="14">
        <f>+C68*I66+D68*I67+E68*I68</f>
        <v>0.403443</v>
      </c>
      <c r="E72" s="28">
        <f>+C68*J66+D68*J67+E68*J68</f>
        <v>0.343144</v>
      </c>
      <c r="G72" s="23"/>
      <c r="H72" s="14">
        <v>0.4</v>
      </c>
      <c r="I72" s="14">
        <v>0.1</v>
      </c>
      <c r="J72" s="14">
        <v>0.5</v>
      </c>
      <c r="L72" s="23"/>
    </row>
  </sheetData>
  <mergeCells count="26">
    <mergeCell ref="D16:D18"/>
    <mergeCell ref="D33:D35"/>
    <mergeCell ref="B50:B52"/>
    <mergeCell ref="F50:F51"/>
    <mergeCell ref="G50:G52"/>
    <mergeCell ref="B58:B60"/>
    <mergeCell ref="L50:L52"/>
    <mergeCell ref="L54:L56"/>
    <mergeCell ref="F58:F59"/>
    <mergeCell ref="G58:G60"/>
    <mergeCell ref="L58:L60"/>
    <mergeCell ref="B54:B56"/>
    <mergeCell ref="F54:F55"/>
    <mergeCell ref="G54:G56"/>
    <mergeCell ref="B70:B72"/>
    <mergeCell ref="F70:F71"/>
    <mergeCell ref="G70:G72"/>
    <mergeCell ref="L70:L72"/>
    <mergeCell ref="B62:B64"/>
    <mergeCell ref="F62:F63"/>
    <mergeCell ref="G62:G64"/>
    <mergeCell ref="L62:L64"/>
    <mergeCell ref="B66:B68"/>
    <mergeCell ref="F66:F67"/>
    <mergeCell ref="G66:G68"/>
    <mergeCell ref="L66:L6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695C8-75D0-4F81-A39A-4BC371378393}">
  <dimension ref="A1:I57"/>
  <sheetViews>
    <sheetView topLeftCell="A40" workbookViewId="0">
      <selection activeCell="K50" sqref="K50"/>
    </sheetView>
  </sheetViews>
  <sheetFormatPr baseColWidth="10" defaultRowHeight="14.5" x14ac:dyDescent="0.35"/>
  <sheetData>
    <row r="1" spans="1:9" x14ac:dyDescent="0.35">
      <c r="B1" t="s">
        <v>33</v>
      </c>
    </row>
    <row r="8" spans="1:9" x14ac:dyDescent="0.35">
      <c r="A8" t="s">
        <v>19</v>
      </c>
      <c r="B8" t="s">
        <v>34</v>
      </c>
    </row>
    <row r="11" spans="1:9" ht="16.5" x14ac:dyDescent="0.45">
      <c r="B11" t="s">
        <v>20</v>
      </c>
      <c r="C11" t="s">
        <v>22</v>
      </c>
      <c r="D11" s="23" t="s">
        <v>7</v>
      </c>
      <c r="E11" s="14">
        <f>1/2</f>
        <v>0.5</v>
      </c>
      <c r="F11" s="14">
        <f>1/3</f>
        <v>0.33333333333333331</v>
      </c>
      <c r="G11" s="14">
        <f>1/6</f>
        <v>0.16666666666666666</v>
      </c>
    </row>
    <row r="12" spans="1:9" x14ac:dyDescent="0.35">
      <c r="D12" s="23"/>
      <c r="E12" s="14">
        <f>1/4</f>
        <v>0.25</v>
      </c>
      <c r="F12" s="14">
        <f>3/4</f>
        <v>0.75</v>
      </c>
      <c r="G12" s="14">
        <v>0</v>
      </c>
    </row>
    <row r="13" spans="1:9" x14ac:dyDescent="0.35">
      <c r="D13" s="23"/>
      <c r="E13" s="14">
        <f>1/5</f>
        <v>0.2</v>
      </c>
      <c r="F13" s="14">
        <f>2/5</f>
        <v>0.4</v>
      </c>
      <c r="G13" s="14">
        <f>2/5</f>
        <v>0.4</v>
      </c>
    </row>
    <row r="15" spans="1:9" ht="16.5" x14ac:dyDescent="0.45">
      <c r="B15" t="s">
        <v>21</v>
      </c>
      <c r="D15" s="15">
        <v>1</v>
      </c>
      <c r="E15" s="15">
        <v>0</v>
      </c>
      <c r="F15" s="15">
        <v>0</v>
      </c>
      <c r="G15" s="16">
        <f>1/2</f>
        <v>0.5</v>
      </c>
      <c r="H15" s="16">
        <f>1/3</f>
        <v>0.33333333333333331</v>
      </c>
      <c r="I15" s="16">
        <f>1/6</f>
        <v>0.16666666666666666</v>
      </c>
    </row>
    <row r="16" spans="1:9" x14ac:dyDescent="0.35">
      <c r="G16" s="14">
        <f>1/4</f>
        <v>0.25</v>
      </c>
      <c r="H16" s="14">
        <f>3/4</f>
        <v>0.75</v>
      </c>
      <c r="I16" s="14">
        <v>0</v>
      </c>
    </row>
    <row r="17" spans="1:9" x14ac:dyDescent="0.35">
      <c r="G17" s="14">
        <f>1/5</f>
        <v>0.2</v>
      </c>
      <c r="H17" s="14">
        <f>2/5</f>
        <v>0.4</v>
      </c>
      <c r="I17" s="14">
        <f>2/5</f>
        <v>0.4</v>
      </c>
    </row>
    <row r="19" spans="1:9" ht="16.5" x14ac:dyDescent="0.45">
      <c r="B19" t="s">
        <v>21</v>
      </c>
      <c r="D19" s="15">
        <f>+G15*D15+E15*G16+F15*G17</f>
        <v>0.5</v>
      </c>
      <c r="E19" s="15">
        <f>+D15*H15+E15*H16+F15*H17</f>
        <v>0.33333333333333331</v>
      </c>
      <c r="F19" s="8">
        <f>+D15*I15+E15*I16+F15*I17</f>
        <v>0.16666666666666666</v>
      </c>
    </row>
    <row r="22" spans="1:9" x14ac:dyDescent="0.35">
      <c r="A22" t="s">
        <v>36</v>
      </c>
      <c r="B22" t="s">
        <v>35</v>
      </c>
    </row>
    <row r="26" spans="1:9" ht="16.5" x14ac:dyDescent="0.45">
      <c r="B26" t="s">
        <v>20</v>
      </c>
      <c r="C26" t="s">
        <v>37</v>
      </c>
      <c r="D26" s="23" t="s">
        <v>7</v>
      </c>
      <c r="E26" s="14">
        <f>1/2</f>
        <v>0.5</v>
      </c>
      <c r="F26" s="18">
        <f>1/3</f>
        <v>0.33333333333333331</v>
      </c>
      <c r="G26" s="18">
        <f>1/6</f>
        <v>0.16666666666666666</v>
      </c>
    </row>
    <row r="27" spans="1:9" x14ac:dyDescent="0.35">
      <c r="D27" s="23"/>
      <c r="E27" s="14">
        <f>1/4</f>
        <v>0.25</v>
      </c>
      <c r="F27" s="14">
        <f>3/4</f>
        <v>0.75</v>
      </c>
      <c r="G27" s="14">
        <v>0</v>
      </c>
    </row>
    <row r="28" spans="1:9" x14ac:dyDescent="0.35">
      <c r="D28" s="23"/>
      <c r="E28" s="14">
        <f>1/5</f>
        <v>0.2</v>
      </c>
      <c r="F28" s="14">
        <f>2/5</f>
        <v>0.4</v>
      </c>
      <c r="G28" s="14">
        <f>2/5</f>
        <v>0.4</v>
      </c>
    </row>
    <row r="30" spans="1:9" ht="16.5" x14ac:dyDescent="0.45">
      <c r="B30" t="s">
        <v>21</v>
      </c>
      <c r="D30" s="15">
        <v>0</v>
      </c>
      <c r="E30" s="15">
        <v>1</v>
      </c>
      <c r="F30" s="15">
        <v>0</v>
      </c>
      <c r="G30" s="14">
        <f>1/2</f>
        <v>0.5</v>
      </c>
      <c r="H30" s="17">
        <f>1/3</f>
        <v>0.33333333333333331</v>
      </c>
      <c r="I30" s="17">
        <f>1/6</f>
        <v>0.16666666666666666</v>
      </c>
    </row>
    <row r="31" spans="1:9" x14ac:dyDescent="0.35">
      <c r="G31" s="14">
        <f>1/4</f>
        <v>0.25</v>
      </c>
      <c r="H31" s="14">
        <f>3/4</f>
        <v>0.75</v>
      </c>
      <c r="I31" s="14">
        <v>0</v>
      </c>
    </row>
    <row r="32" spans="1:9" x14ac:dyDescent="0.35">
      <c r="G32" s="14">
        <f>1/5</f>
        <v>0.2</v>
      </c>
      <c r="H32" s="14">
        <f>2/5</f>
        <v>0.4</v>
      </c>
      <c r="I32" s="14">
        <f>2/5</f>
        <v>0.4</v>
      </c>
    </row>
    <row r="34" spans="1:9" ht="16.5" x14ac:dyDescent="0.45">
      <c r="B34" t="s">
        <v>21</v>
      </c>
      <c r="D34" s="15">
        <f>+G30*D30+E30*G31+F30*G32</f>
        <v>0.25</v>
      </c>
      <c r="E34" s="15">
        <f>+D30*H30+E30*H31+F30*H32</f>
        <v>0.75</v>
      </c>
      <c r="F34" s="15">
        <f>+D30*I30+E30*I31+F30*I32</f>
        <v>0</v>
      </c>
      <c r="G34" s="14">
        <f>1/2</f>
        <v>0.5</v>
      </c>
      <c r="H34" s="14">
        <f>1/3</f>
        <v>0.33333333333333331</v>
      </c>
      <c r="I34" s="14">
        <f>1/6</f>
        <v>0.16666666666666666</v>
      </c>
    </row>
    <row r="35" spans="1:9" x14ac:dyDescent="0.35">
      <c r="G35" s="14">
        <f>1/4</f>
        <v>0.25</v>
      </c>
      <c r="H35" s="14">
        <f>3/4</f>
        <v>0.75</v>
      </c>
      <c r="I35" s="14">
        <v>0</v>
      </c>
    </row>
    <row r="36" spans="1:9" x14ac:dyDescent="0.35">
      <c r="G36" s="14">
        <f>1/5</f>
        <v>0.2</v>
      </c>
      <c r="H36" s="14">
        <f>2/5</f>
        <v>0.4</v>
      </c>
      <c r="I36" s="14">
        <f>2/5</f>
        <v>0.4</v>
      </c>
    </row>
    <row r="38" spans="1:9" ht="16.5" x14ac:dyDescent="0.45">
      <c r="B38" t="s">
        <v>23</v>
      </c>
      <c r="D38" s="8">
        <f>+D34*G34+E34*G35+F34*G36</f>
        <v>0.3125</v>
      </c>
      <c r="E38" s="15">
        <f>+D34*H34+E34*H35+F34*H36</f>
        <v>0.64583333333333337</v>
      </c>
      <c r="F38" s="15">
        <f>+D34*I34+E34*I35+F34*I36</f>
        <v>4.1666666666666664E-2</v>
      </c>
    </row>
    <row r="41" spans="1:9" x14ac:dyDescent="0.35">
      <c r="A41" t="s">
        <v>36</v>
      </c>
      <c r="B41" t="s">
        <v>38</v>
      </c>
    </row>
    <row r="45" spans="1:9" ht="16.5" x14ac:dyDescent="0.45">
      <c r="B45" t="s">
        <v>20</v>
      </c>
      <c r="C45" t="s">
        <v>39</v>
      </c>
      <c r="D45" s="23" t="s">
        <v>7</v>
      </c>
      <c r="E45" s="14">
        <f>1/2</f>
        <v>0.5</v>
      </c>
      <c r="F45" s="18">
        <f>1/3</f>
        <v>0.33333333333333331</v>
      </c>
      <c r="G45" s="18">
        <f>1/6</f>
        <v>0.16666666666666666</v>
      </c>
    </row>
    <row r="46" spans="1:9" x14ac:dyDescent="0.35">
      <c r="D46" s="23"/>
      <c r="E46" s="14">
        <f>1/4</f>
        <v>0.25</v>
      </c>
      <c r="F46" s="14">
        <f>3/4</f>
        <v>0.75</v>
      </c>
      <c r="G46" s="14">
        <v>0</v>
      </c>
    </row>
    <row r="47" spans="1:9" x14ac:dyDescent="0.35">
      <c r="D47" s="23"/>
      <c r="E47" s="14">
        <f>1/5</f>
        <v>0.2</v>
      </c>
      <c r="F47" s="14">
        <f>2/5</f>
        <v>0.4</v>
      </c>
      <c r="G47" s="14">
        <f>2/5</f>
        <v>0.4</v>
      </c>
    </row>
    <row r="49" spans="2:9" ht="16.5" x14ac:dyDescent="0.45">
      <c r="B49" t="s">
        <v>21</v>
      </c>
      <c r="D49" s="15">
        <v>0</v>
      </c>
      <c r="E49" s="15">
        <v>0</v>
      </c>
      <c r="F49" s="15">
        <v>1</v>
      </c>
      <c r="G49" s="14">
        <f>1/2</f>
        <v>0.5</v>
      </c>
      <c r="H49" s="17">
        <f>1/3</f>
        <v>0.33333333333333331</v>
      </c>
      <c r="I49" s="17">
        <f>1/6</f>
        <v>0.16666666666666666</v>
      </c>
    </row>
    <row r="50" spans="2:9" x14ac:dyDescent="0.35">
      <c r="G50" s="14">
        <f>1/4</f>
        <v>0.25</v>
      </c>
      <c r="H50" s="14">
        <f>3/4</f>
        <v>0.75</v>
      </c>
      <c r="I50" s="14">
        <v>0</v>
      </c>
    </row>
    <row r="51" spans="2:9" x14ac:dyDescent="0.35">
      <c r="G51" s="14">
        <f>1/5</f>
        <v>0.2</v>
      </c>
      <c r="H51" s="14">
        <f>2/5</f>
        <v>0.4</v>
      </c>
      <c r="I51" s="14">
        <f>2/5</f>
        <v>0.4</v>
      </c>
    </row>
    <row r="53" spans="2:9" ht="16.5" x14ac:dyDescent="0.45">
      <c r="B53" t="s">
        <v>21</v>
      </c>
      <c r="D53" s="19">
        <f>+G49*D49+E49*G50+F49*G51</f>
        <v>0.2</v>
      </c>
      <c r="E53" s="19">
        <f>+D49*H49+E49*H50+F49*H51</f>
        <v>0.4</v>
      </c>
      <c r="F53" s="19">
        <f>+D49*I49+E49*I50+F49*I51</f>
        <v>0.4</v>
      </c>
      <c r="G53" s="14">
        <f>1/2</f>
        <v>0.5</v>
      </c>
      <c r="H53" s="14">
        <f>1/3</f>
        <v>0.33333333333333331</v>
      </c>
      <c r="I53" s="14">
        <f>1/6</f>
        <v>0.16666666666666666</v>
      </c>
    </row>
    <row r="54" spans="2:9" x14ac:dyDescent="0.35">
      <c r="G54" s="14">
        <f>1/4</f>
        <v>0.25</v>
      </c>
      <c r="H54" s="14">
        <f>3/4</f>
        <v>0.75</v>
      </c>
      <c r="I54" s="14">
        <v>0</v>
      </c>
    </row>
    <row r="55" spans="2:9" x14ac:dyDescent="0.35">
      <c r="G55" s="14">
        <f>1/5</f>
        <v>0.2</v>
      </c>
      <c r="H55" s="14">
        <f>2/5</f>
        <v>0.4</v>
      </c>
      <c r="I55" s="14">
        <f>2/5</f>
        <v>0.4</v>
      </c>
    </row>
    <row r="57" spans="2:9" ht="16.5" x14ac:dyDescent="0.45">
      <c r="B57" t="s">
        <v>23</v>
      </c>
      <c r="D57" s="19">
        <f>+D53*G53+E53*G54+F53*G55</f>
        <v>0.28000000000000003</v>
      </c>
      <c r="E57" s="19">
        <f>+D53*H53+E53*H54+F53*H55</f>
        <v>0.52666666666666673</v>
      </c>
      <c r="F57" s="8">
        <f>+D53*I53+E53*I54+F53*I55</f>
        <v>0.19333333333333336</v>
      </c>
    </row>
  </sheetData>
  <mergeCells count="3">
    <mergeCell ref="D11:D13"/>
    <mergeCell ref="D26:D28"/>
    <mergeCell ref="D45:D4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BDC5B-2955-42D7-B6F6-5AD3C332CB65}">
  <dimension ref="C14:K51"/>
  <sheetViews>
    <sheetView tabSelected="1" topLeftCell="A22" zoomScaleNormal="100" workbookViewId="0">
      <selection activeCell="N25" sqref="N25"/>
    </sheetView>
  </sheetViews>
  <sheetFormatPr baseColWidth="10" defaultRowHeight="14.5" x14ac:dyDescent="0.35"/>
  <sheetData>
    <row r="14" spans="3:6" x14ac:dyDescent="0.35">
      <c r="E14" s="21" t="s">
        <v>52</v>
      </c>
      <c r="F14" s="21"/>
    </row>
    <row r="15" spans="3:6" x14ac:dyDescent="0.35">
      <c r="E15" t="s">
        <v>43</v>
      </c>
      <c r="F15" t="s">
        <v>41</v>
      </c>
    </row>
    <row r="16" spans="3:6" x14ac:dyDescent="0.35">
      <c r="C16" s="21" t="s">
        <v>42</v>
      </c>
      <c r="D16" t="s">
        <v>41</v>
      </c>
      <c r="E16">
        <v>0.4</v>
      </c>
      <c r="F16">
        <v>0.6</v>
      </c>
    </row>
    <row r="17" spans="3:11" x14ac:dyDescent="0.35">
      <c r="C17" s="21"/>
      <c r="D17" t="s">
        <v>40</v>
      </c>
      <c r="E17">
        <v>0.75</v>
      </c>
      <c r="F17">
        <v>0.25</v>
      </c>
    </row>
    <row r="19" spans="3:11" x14ac:dyDescent="0.35">
      <c r="E19" t="s">
        <v>43</v>
      </c>
      <c r="F19" t="s">
        <v>41</v>
      </c>
    </row>
    <row r="20" spans="3:11" ht="14.5" customHeight="1" x14ac:dyDescent="0.35">
      <c r="C20" t="s">
        <v>41</v>
      </c>
      <c r="D20" s="4" t="s">
        <v>7</v>
      </c>
      <c r="E20">
        <v>0.4</v>
      </c>
      <c r="F20">
        <v>0.6</v>
      </c>
      <c r="G20" s="3" t="s">
        <v>8</v>
      </c>
      <c r="H20">
        <v>0.4</v>
      </c>
      <c r="I20">
        <v>0.6</v>
      </c>
      <c r="J20" s="2" t="s">
        <v>9</v>
      </c>
      <c r="K20" s="3" t="s">
        <v>10</v>
      </c>
    </row>
    <row r="21" spans="3:11" x14ac:dyDescent="0.35">
      <c r="C21" t="s">
        <v>40</v>
      </c>
      <c r="D21" s="4"/>
      <c r="E21">
        <v>0.75</v>
      </c>
      <c r="F21">
        <v>0.25</v>
      </c>
      <c r="G21" s="3"/>
      <c r="H21">
        <v>0.75</v>
      </c>
      <c r="I21">
        <v>0.25</v>
      </c>
      <c r="J21" s="2"/>
      <c r="K21" s="3"/>
    </row>
    <row r="22" spans="3:11" ht="14.5" customHeight="1" x14ac:dyDescent="0.35">
      <c r="D22" s="3"/>
    </row>
    <row r="23" spans="3:11" ht="16.5" x14ac:dyDescent="0.35">
      <c r="C23" s="3" t="s">
        <v>10</v>
      </c>
      <c r="D23" t="s">
        <v>41</v>
      </c>
      <c r="E23" s="24">
        <f>+(E20*H20+F20*H21)</f>
        <v>0.61</v>
      </c>
      <c r="F23" s="5">
        <f>+E20*I20+F20*I21</f>
        <v>0.39</v>
      </c>
      <c r="G23" s="3" t="s">
        <v>8</v>
      </c>
      <c r="H23">
        <v>0.4</v>
      </c>
      <c r="I23">
        <v>0.6</v>
      </c>
      <c r="J23" s="2" t="s">
        <v>9</v>
      </c>
      <c r="K23" s="3" t="s">
        <v>10</v>
      </c>
    </row>
    <row r="24" spans="3:11" x14ac:dyDescent="0.35">
      <c r="D24" t="s">
        <v>40</v>
      </c>
      <c r="E24" s="5">
        <f>+E21*H20+F21*H21</f>
        <v>0.48750000000000004</v>
      </c>
      <c r="F24" s="24">
        <f>+E21*I20+F21*I21</f>
        <v>0.51249999999999996</v>
      </c>
      <c r="H24">
        <v>0.75</v>
      </c>
      <c r="I24">
        <v>0.25</v>
      </c>
      <c r="J24" s="2"/>
      <c r="K24" s="3"/>
    </row>
    <row r="25" spans="3:11" x14ac:dyDescent="0.35">
      <c r="E25" s="26"/>
      <c r="F25" s="26"/>
    </row>
    <row r="26" spans="3:11" ht="16.5" x14ac:dyDescent="0.35">
      <c r="C26" s="3" t="s">
        <v>10</v>
      </c>
      <c r="D26" t="s">
        <v>41</v>
      </c>
      <c r="E26" s="27">
        <f>+(E23*H23+F23*H24)</f>
        <v>0.53649999999999998</v>
      </c>
      <c r="F26" s="27">
        <f>+E23*I23+F23*I24</f>
        <v>0.46350000000000002</v>
      </c>
      <c r="G26" s="3" t="s">
        <v>8</v>
      </c>
      <c r="H26">
        <v>0.4</v>
      </c>
      <c r="I26">
        <v>0.6</v>
      </c>
      <c r="J26" s="2" t="s">
        <v>9</v>
      </c>
      <c r="K26" s="3" t="s">
        <v>28</v>
      </c>
    </row>
    <row r="27" spans="3:11" x14ac:dyDescent="0.35">
      <c r="D27" t="s">
        <v>40</v>
      </c>
      <c r="E27" s="27">
        <f>+E24*H23+F24*H24</f>
        <v>0.57937499999999997</v>
      </c>
      <c r="F27" s="27">
        <f>+E24*I23+F24*I24</f>
        <v>0.42062500000000003</v>
      </c>
      <c r="H27">
        <v>0.75</v>
      </c>
      <c r="I27">
        <v>0.25</v>
      </c>
      <c r="J27" s="2"/>
      <c r="K27" s="3"/>
    </row>
    <row r="28" spans="3:11" x14ac:dyDescent="0.35">
      <c r="E28" s="26"/>
      <c r="F28" s="26"/>
    </row>
    <row r="29" spans="3:11" ht="16.5" x14ac:dyDescent="0.35">
      <c r="C29" s="3" t="s">
        <v>28</v>
      </c>
      <c r="D29" t="s">
        <v>41</v>
      </c>
      <c r="E29" s="27">
        <f>+(E26*H26+F26*H27)</f>
        <v>0.56222499999999997</v>
      </c>
      <c r="F29" s="27">
        <f>+E26*I26+F26*I27</f>
        <v>0.43777499999999997</v>
      </c>
      <c r="G29" s="3" t="s">
        <v>8</v>
      </c>
      <c r="H29">
        <v>0.4</v>
      </c>
      <c r="I29">
        <v>0.6</v>
      </c>
      <c r="J29" s="2" t="s">
        <v>9</v>
      </c>
      <c r="K29" s="3" t="s">
        <v>29</v>
      </c>
    </row>
    <row r="30" spans="3:11" x14ac:dyDescent="0.35">
      <c r="D30" t="s">
        <v>40</v>
      </c>
      <c r="E30" s="27">
        <f>+E27*H26+F27*H27</f>
        <v>0.54721875000000009</v>
      </c>
      <c r="F30" s="27">
        <f>+E27*I26+F27*I27</f>
        <v>0.45278124999999997</v>
      </c>
      <c r="H30">
        <v>0.75</v>
      </c>
      <c r="I30">
        <v>0.25</v>
      </c>
      <c r="J30" s="2"/>
      <c r="K30" s="3"/>
    </row>
    <row r="31" spans="3:11" x14ac:dyDescent="0.35">
      <c r="E31" s="26"/>
      <c r="F31" s="26"/>
    </row>
    <row r="32" spans="3:11" ht="16.5" x14ac:dyDescent="0.35">
      <c r="C32" s="3" t="s">
        <v>29</v>
      </c>
      <c r="D32" t="s">
        <v>41</v>
      </c>
      <c r="E32" s="27">
        <f>+(E29*H29+F29*H30)</f>
        <v>0.55322125</v>
      </c>
      <c r="F32" s="27">
        <f>+E29*I29+F29*I30</f>
        <v>0.44677875</v>
      </c>
      <c r="G32" s="3" t="s">
        <v>8</v>
      </c>
      <c r="H32">
        <v>0.4</v>
      </c>
      <c r="I32">
        <v>0.6</v>
      </c>
      <c r="J32" s="2" t="s">
        <v>9</v>
      </c>
      <c r="K32" s="3" t="s">
        <v>30</v>
      </c>
    </row>
    <row r="33" spans="3:11" x14ac:dyDescent="0.35">
      <c r="D33" t="s">
        <v>40</v>
      </c>
      <c r="E33" s="27">
        <f>+E30*H29+F30*H30</f>
        <v>0.5584734375</v>
      </c>
      <c r="F33" s="27">
        <f>+E30*I29+F30*I30</f>
        <v>0.4415265625</v>
      </c>
      <c r="H33">
        <v>0.75</v>
      </c>
      <c r="I33">
        <v>0.25</v>
      </c>
      <c r="J33" s="2"/>
      <c r="K33" s="3"/>
    </row>
    <row r="34" spans="3:11" x14ac:dyDescent="0.35">
      <c r="E34" t="s">
        <v>43</v>
      </c>
      <c r="F34" t="s">
        <v>41</v>
      </c>
    </row>
    <row r="35" spans="3:11" ht="16.5" x14ac:dyDescent="0.35">
      <c r="C35" s="3" t="s">
        <v>30</v>
      </c>
      <c r="D35" t="s">
        <v>41</v>
      </c>
      <c r="E35" s="27">
        <f>+(E32*H32+F32*H33)</f>
        <v>0.5563725625</v>
      </c>
      <c r="F35" s="25">
        <f>+E32*I32+F32*I33</f>
        <v>0.4436274375</v>
      </c>
    </row>
    <row r="36" spans="3:11" x14ac:dyDescent="0.35">
      <c r="D36" t="s">
        <v>40</v>
      </c>
      <c r="E36" s="25">
        <f>+E33*H32+F33*H33</f>
        <v>0.554534296875</v>
      </c>
      <c r="F36" s="27">
        <f>+E33*I32+F33*I33</f>
        <v>0.445465703125</v>
      </c>
    </row>
    <row r="41" spans="3:11" x14ac:dyDescent="0.35">
      <c r="C41" s="8" t="s">
        <v>11</v>
      </c>
      <c r="D41" s="22" t="s">
        <v>8</v>
      </c>
      <c r="E41">
        <v>0.4</v>
      </c>
      <c r="F41">
        <v>0.6</v>
      </c>
      <c r="G41" s="7" t="s">
        <v>9</v>
      </c>
      <c r="H41" s="8" t="s">
        <v>11</v>
      </c>
    </row>
    <row r="42" spans="3:11" x14ac:dyDescent="0.35">
      <c r="C42" s="8"/>
      <c r="D42" s="22"/>
      <c r="E42">
        <v>0.75</v>
      </c>
      <c r="F42">
        <v>0.25</v>
      </c>
      <c r="G42" s="7"/>
      <c r="H42" s="8"/>
    </row>
    <row r="44" spans="3:11" x14ac:dyDescent="0.35">
      <c r="F44" s="9" t="s">
        <v>12</v>
      </c>
      <c r="G44" s="7" t="s">
        <v>9</v>
      </c>
      <c r="H44" s="9">
        <v>1</v>
      </c>
    </row>
    <row r="46" spans="3:11" x14ac:dyDescent="0.35">
      <c r="E46" t="s">
        <v>44</v>
      </c>
      <c r="F46" s="11" t="s">
        <v>9</v>
      </c>
      <c r="G46" t="s">
        <v>15</v>
      </c>
    </row>
    <row r="47" spans="3:11" x14ac:dyDescent="0.35">
      <c r="E47" t="s">
        <v>45</v>
      </c>
      <c r="F47" s="11" t="s">
        <v>9</v>
      </c>
      <c r="G47" t="s">
        <v>16</v>
      </c>
    </row>
    <row r="48" spans="3:11" x14ac:dyDescent="0.35">
      <c r="E48" t="s">
        <v>12</v>
      </c>
      <c r="F48" s="11" t="s">
        <v>9</v>
      </c>
      <c r="G48">
        <v>1</v>
      </c>
    </row>
    <row r="50" spans="5:7" x14ac:dyDescent="0.35">
      <c r="E50" s="13" t="s">
        <v>15</v>
      </c>
      <c r="F50" s="11" t="s">
        <v>9</v>
      </c>
      <c r="G50">
        <v>0.56000000000000005</v>
      </c>
    </row>
    <row r="51" spans="5:7" x14ac:dyDescent="0.35">
      <c r="E51" s="13" t="s">
        <v>16</v>
      </c>
      <c r="F51" s="11" t="s">
        <v>9</v>
      </c>
      <c r="G51">
        <v>0.44</v>
      </c>
    </row>
  </sheetData>
  <mergeCells count="3">
    <mergeCell ref="E14:F14"/>
    <mergeCell ref="C16:C17"/>
    <mergeCell ref="D41:D4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2020-05-17T19:47:40Z</dcterms:created>
  <dcterms:modified xsi:type="dcterms:W3CDTF">2020-05-18T23:34:11Z</dcterms:modified>
</cp:coreProperties>
</file>